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checkCompatibility="1"/>
  <mc:AlternateContent xmlns:mc="http://schemas.openxmlformats.org/markup-compatibility/2006">
    <mc:Choice Requires="x15">
      <x15ac:absPath xmlns:x15ac="http://schemas.microsoft.com/office/spreadsheetml/2010/11/ac" url="P:\Controlled Documents\_Forms\Purchasing Forms\"/>
    </mc:Choice>
  </mc:AlternateContent>
  <xr:revisionPtr revIDLastSave="0" documentId="8_{2403FDE4-99EF-4709-97C8-FB1141CD8AD0}" xr6:coauthVersionLast="47" xr6:coauthVersionMax="47" xr10:uidLastSave="{00000000-0000-0000-0000-000000000000}"/>
  <bookViews>
    <workbookView xWindow="-120" yWindow="-120" windowWidth="29040" windowHeight="15720" tabRatio="879" activeTab="3" xr2:uid="{00000000-000D-0000-FFFF-FFFF00000000}"/>
  </bookViews>
  <sheets>
    <sheet name="Instruction" sheetId="64062" r:id="rId1"/>
    <sheet name="Assessment Form" sheetId="64056" r:id="rId2"/>
    <sheet name="Supplier Key Personnel Form" sheetId="64069" r:id="rId3"/>
    <sheet name="Corrective Action" sheetId="64066" r:id="rId4"/>
    <sheet name="Scoring Summary " sheetId="64060" r:id="rId5"/>
    <sheet name="P&amp;S NEW SUPPLIER SIGN OFF" sheetId="64070" r:id="rId6"/>
    <sheet name="Additional Comments" sheetId="64068" r:id="rId7"/>
  </sheets>
  <externalReferences>
    <externalReference r:id="rId8"/>
    <externalReference r:id="rId9"/>
  </externalReferences>
  <definedNames>
    <definedName name="_____CTQ2" hidden="1">{#N/A,#N/A,FALSE,"Contents";#N/A,#N/A,FALSE,"Ex 1";#N/A,#N/A,FALSE,"Ex 2";#N/A,#N/A,FALSE,"Ex 3";#N/A,#N/A,FALSE,"Ex 4";#N/A,#N/A,FALSE,"Ex 5";#N/A,#N/A,FALSE,"Ex 6";#N/A,#N/A,FALSE,"Ex 7";#N/A,#N/A,FALSE,"Ex 8";#N/A,#N/A,FALSE,"Ex 9";#N/A,#N/A,FALSE,"Ex 10";#N/A,#N/A,FALSE,"Ex 11";#N/A,#N/A,FALSE,"Ex 12";#N/A,#N/A,FALSE,"Ex 13";#N/A,#N/A,FALSE,"Ex 14";#N/A,#N/A,FALSE,"Ex 15";#N/A,#N/A,FALSE,"Ex 16";#N/A,#N/A,FALSE,"Ex 17";#N/A,#N/A,FALSE,"Ex 18";#N/A,#N/A,FALSE,"Ex 19";#N/A,#N/A,FALSE,"Ex 20";#N/A,#N/A,FALSE,"Ex 21";#N/A,#N/A,FALSE,"Ex 22";#N/A,#N/A,FALSE,"Ex 23";#N/A,#N/A,FALSE,"Ex 24";#N/A,#N/A,FALSE,"Ex 25";#N/A,#N/A,FALSE,"Ex 26";#N/A,#N/A,FALSE,"Ex 27";#N/A,#N/A,FALSE,"Ex 28";#N/A,#N/A,FALSE,"Ex 29";#N/A,#N/A,FALSE,"Ex 30";#N/A,#N/A,FALSE,"Ex 31";#N/A,#N/A,FALSE,"Ex 32";#N/A,#N/A,FALSE,"Ex 33";#N/A,#N/A,FALSE,"Ex 34";#N/A,#N/A,FALSE,"Ex 35";#N/A,#N/A,FALSE,"Ex 36";#N/A,#N/A,FALSE,"Ex 37"}</definedName>
    <definedName name="____CTQ2" hidden="1">{#N/A,#N/A,FALSE,"Contents";#N/A,#N/A,FALSE,"Ex 1";#N/A,#N/A,FALSE,"Ex 2";#N/A,#N/A,FALSE,"Ex 3";#N/A,#N/A,FALSE,"Ex 4";#N/A,#N/A,FALSE,"Ex 5";#N/A,#N/A,FALSE,"Ex 6";#N/A,#N/A,FALSE,"Ex 7";#N/A,#N/A,FALSE,"Ex 8";#N/A,#N/A,FALSE,"Ex 9";#N/A,#N/A,FALSE,"Ex 10";#N/A,#N/A,FALSE,"Ex 11";#N/A,#N/A,FALSE,"Ex 12";#N/A,#N/A,FALSE,"Ex 13";#N/A,#N/A,FALSE,"Ex 14";#N/A,#N/A,FALSE,"Ex 15";#N/A,#N/A,FALSE,"Ex 16";#N/A,#N/A,FALSE,"Ex 17";#N/A,#N/A,FALSE,"Ex 18";#N/A,#N/A,FALSE,"Ex 19";#N/A,#N/A,FALSE,"Ex 20";#N/A,#N/A,FALSE,"Ex 21";#N/A,#N/A,FALSE,"Ex 22";#N/A,#N/A,FALSE,"Ex 23";#N/A,#N/A,FALSE,"Ex 24";#N/A,#N/A,FALSE,"Ex 25";#N/A,#N/A,FALSE,"Ex 26";#N/A,#N/A,FALSE,"Ex 27";#N/A,#N/A,FALSE,"Ex 28";#N/A,#N/A,FALSE,"Ex 29";#N/A,#N/A,FALSE,"Ex 30";#N/A,#N/A,FALSE,"Ex 31";#N/A,#N/A,FALSE,"Ex 32";#N/A,#N/A,FALSE,"Ex 33";#N/A,#N/A,FALSE,"Ex 34";#N/A,#N/A,FALSE,"Ex 35";#N/A,#N/A,FALSE,"Ex 36";#N/A,#N/A,FALSE,"Ex 37"}</definedName>
    <definedName name="___CTQ2" hidden="1">{#N/A,#N/A,FALSE,"Contents";#N/A,#N/A,FALSE,"Ex 1";#N/A,#N/A,FALSE,"Ex 2";#N/A,#N/A,FALSE,"Ex 3";#N/A,#N/A,FALSE,"Ex 4";#N/A,#N/A,FALSE,"Ex 5";#N/A,#N/A,FALSE,"Ex 6";#N/A,#N/A,FALSE,"Ex 7";#N/A,#N/A,FALSE,"Ex 8";#N/A,#N/A,FALSE,"Ex 9";#N/A,#N/A,FALSE,"Ex 10";#N/A,#N/A,FALSE,"Ex 11";#N/A,#N/A,FALSE,"Ex 12";#N/A,#N/A,FALSE,"Ex 13";#N/A,#N/A,FALSE,"Ex 14";#N/A,#N/A,FALSE,"Ex 15";#N/A,#N/A,FALSE,"Ex 16";#N/A,#N/A,FALSE,"Ex 17";#N/A,#N/A,FALSE,"Ex 18";#N/A,#N/A,FALSE,"Ex 19";#N/A,#N/A,FALSE,"Ex 20";#N/A,#N/A,FALSE,"Ex 21";#N/A,#N/A,FALSE,"Ex 22";#N/A,#N/A,FALSE,"Ex 23";#N/A,#N/A,FALSE,"Ex 24";#N/A,#N/A,FALSE,"Ex 25";#N/A,#N/A,FALSE,"Ex 26";#N/A,#N/A,FALSE,"Ex 27";#N/A,#N/A,FALSE,"Ex 28";#N/A,#N/A,FALSE,"Ex 29";#N/A,#N/A,FALSE,"Ex 30";#N/A,#N/A,FALSE,"Ex 31";#N/A,#N/A,FALSE,"Ex 32";#N/A,#N/A,FALSE,"Ex 33";#N/A,#N/A,FALSE,"Ex 34";#N/A,#N/A,FALSE,"Ex 35";#N/A,#N/A,FALSE,"Ex 36";#N/A,#N/A,FALSE,"Ex 37"}</definedName>
    <definedName name="__CTQ2" hidden="1">{#N/A,#N/A,FALSE,"Contents";#N/A,#N/A,FALSE,"Ex 1";#N/A,#N/A,FALSE,"Ex 2";#N/A,#N/A,FALSE,"Ex 3";#N/A,#N/A,FALSE,"Ex 4";#N/A,#N/A,FALSE,"Ex 5";#N/A,#N/A,FALSE,"Ex 6";#N/A,#N/A,FALSE,"Ex 7";#N/A,#N/A,FALSE,"Ex 8";#N/A,#N/A,FALSE,"Ex 9";#N/A,#N/A,FALSE,"Ex 10";#N/A,#N/A,FALSE,"Ex 11";#N/A,#N/A,FALSE,"Ex 12";#N/A,#N/A,FALSE,"Ex 13";#N/A,#N/A,FALSE,"Ex 14";#N/A,#N/A,FALSE,"Ex 15";#N/A,#N/A,FALSE,"Ex 16";#N/A,#N/A,FALSE,"Ex 17";#N/A,#N/A,FALSE,"Ex 18";#N/A,#N/A,FALSE,"Ex 19";#N/A,#N/A,FALSE,"Ex 20";#N/A,#N/A,FALSE,"Ex 21";#N/A,#N/A,FALSE,"Ex 22";#N/A,#N/A,FALSE,"Ex 23";#N/A,#N/A,FALSE,"Ex 24";#N/A,#N/A,FALSE,"Ex 25";#N/A,#N/A,FALSE,"Ex 26";#N/A,#N/A,FALSE,"Ex 27";#N/A,#N/A,FALSE,"Ex 28";#N/A,#N/A,FALSE,"Ex 29";#N/A,#N/A,FALSE,"Ex 30";#N/A,#N/A,FALSE,"Ex 31";#N/A,#N/A,FALSE,"Ex 32";#N/A,#N/A,FALSE,"Ex 33";#N/A,#N/A,FALSE,"Ex 34";#N/A,#N/A,FALSE,"Ex 35";#N/A,#N/A,FALSE,"Ex 36";#N/A,#N/A,FALSE,"Ex 37"}</definedName>
    <definedName name="__DemandLoad">TRUE</definedName>
    <definedName name="_CTQ2" hidden="1">{#N/A,#N/A,FALSE,"Contents";#N/A,#N/A,FALSE,"Ex 1";#N/A,#N/A,FALSE,"Ex 2";#N/A,#N/A,FALSE,"Ex 3";#N/A,#N/A,FALSE,"Ex 4";#N/A,#N/A,FALSE,"Ex 5";#N/A,#N/A,FALSE,"Ex 6";#N/A,#N/A,FALSE,"Ex 7";#N/A,#N/A,FALSE,"Ex 8";#N/A,#N/A,FALSE,"Ex 9";#N/A,#N/A,FALSE,"Ex 10";#N/A,#N/A,FALSE,"Ex 11";#N/A,#N/A,FALSE,"Ex 12";#N/A,#N/A,FALSE,"Ex 13";#N/A,#N/A,FALSE,"Ex 14";#N/A,#N/A,FALSE,"Ex 15";#N/A,#N/A,FALSE,"Ex 16";#N/A,#N/A,FALSE,"Ex 17";#N/A,#N/A,FALSE,"Ex 18";#N/A,#N/A,FALSE,"Ex 19";#N/A,#N/A,FALSE,"Ex 20";#N/A,#N/A,FALSE,"Ex 21";#N/A,#N/A,FALSE,"Ex 22";#N/A,#N/A,FALSE,"Ex 23";#N/A,#N/A,FALSE,"Ex 24";#N/A,#N/A,FALSE,"Ex 25";#N/A,#N/A,FALSE,"Ex 26";#N/A,#N/A,FALSE,"Ex 27";#N/A,#N/A,FALSE,"Ex 28";#N/A,#N/A,FALSE,"Ex 29";#N/A,#N/A,FALSE,"Ex 30";#N/A,#N/A,FALSE,"Ex 31";#N/A,#N/A,FALSE,"Ex 32";#N/A,#N/A,FALSE,"Ex 33";#N/A,#N/A,FALSE,"Ex 34";#N/A,#N/A,FALSE,"Ex 35";#N/A,#N/A,FALSE,"Ex 36";#N/A,#N/A,FALSE,"Ex 37"}</definedName>
    <definedName name="_xlnm._FilterDatabase" localSheetId="1" hidden="1">'Assessment Form'!$A$27:$L$175</definedName>
    <definedName name="_xlnm._FilterDatabase" localSheetId="3" hidden="1">'Corrective Action'!$A$17:$L$37</definedName>
    <definedName name="_xlnm._FilterDatabase" localSheetId="0" hidden="1">Instruction!$A$5:$L$5</definedName>
    <definedName name="_xlnm._FilterDatabase" localSheetId="4" hidden="1">'Scoring Summary '!$A$31:$L$45</definedName>
    <definedName name="a" hidden="1">{#N/A,#N/A,FALSE,"Contents";#N/A,#N/A,FALSE,"Ex 1";#N/A,#N/A,FALSE,"Ex 2";#N/A,#N/A,FALSE,"Ex 3";#N/A,#N/A,FALSE,"Ex 4";#N/A,#N/A,FALSE,"Ex 5";#N/A,#N/A,FALSE,"Ex 6";#N/A,#N/A,FALSE,"Ex 7";#N/A,#N/A,FALSE,"Ex 8";#N/A,#N/A,FALSE,"Ex 9";#N/A,#N/A,FALSE,"Ex 10";#N/A,#N/A,FALSE,"Ex 11";#N/A,#N/A,FALSE,"Ex 12";#N/A,#N/A,FALSE,"Ex 13";#N/A,#N/A,FALSE,"Ex 14";#N/A,#N/A,FALSE,"Ex 15";#N/A,#N/A,FALSE,"Ex 16";#N/A,#N/A,FALSE,"Ex 17";#N/A,#N/A,FALSE,"Ex 18";#N/A,#N/A,FALSE,"Ex 19";#N/A,#N/A,FALSE,"Ex 20";#N/A,#N/A,FALSE,"Ex 21";#N/A,#N/A,FALSE,"Ex 22";#N/A,#N/A,FALSE,"Ex 23";#N/A,#N/A,FALSE,"Ex 24";#N/A,#N/A,FALSE,"Ex 25";#N/A,#N/A,FALSE,"Ex 26";#N/A,#N/A,FALSE,"Ex 27";#N/A,#N/A,FALSE,"Ex 28";#N/A,#N/A,FALSE,"Ex 29";#N/A,#N/A,FALSE,"Ex 30";#N/A,#N/A,FALSE,"Ex 31";#N/A,#N/A,FALSE,"Ex 32";#N/A,#N/A,FALSE,"Ex 33";#N/A,#N/A,FALSE,"Ex 34";#N/A,#N/A,FALSE,"Ex 35";#N/A,#N/A,FALSE,"Ex 36";#N/A,#N/A,FALSE,"Ex 37"}</definedName>
    <definedName name="aaa" hidden="1">{#N/A,#N/A,FALSE,"Contents";#N/A,#N/A,FALSE,"Ex 1";#N/A,#N/A,FALSE,"Ex 2";#N/A,#N/A,FALSE,"Ex 3";#N/A,#N/A,FALSE,"Ex 4";#N/A,#N/A,FALSE,"Ex 5";#N/A,#N/A,FALSE,"Ex 6";#N/A,#N/A,FALSE,"Ex 7";#N/A,#N/A,FALSE,"Ex 8";#N/A,#N/A,FALSE,"Ex 9";#N/A,#N/A,FALSE,"Ex 10";#N/A,#N/A,FALSE,"Ex 11";#N/A,#N/A,FALSE,"Ex 12";#N/A,#N/A,FALSE,"Ex 13";#N/A,#N/A,FALSE,"Ex 14";#N/A,#N/A,FALSE,"Ex 15";#N/A,#N/A,FALSE,"Ex 16";#N/A,#N/A,FALSE,"Ex 17";#N/A,#N/A,FALSE,"Ex 18";#N/A,#N/A,FALSE,"Ex 19";#N/A,#N/A,FALSE,"Ex 20";#N/A,#N/A,FALSE,"Ex 21";#N/A,#N/A,FALSE,"Ex 22";#N/A,#N/A,FALSE,"Ex 23";#N/A,#N/A,FALSE,"Ex 24";#N/A,#N/A,FALSE,"Ex 25";#N/A,#N/A,FALSE,"Ex 26";#N/A,#N/A,FALSE,"Ex 27";#N/A,#N/A,FALSE,"Ex 28";#N/A,#N/A,FALSE,"Ex 29";#N/A,#N/A,FALSE,"Ex 30";#N/A,#N/A,FALSE,"Ex 31";#N/A,#N/A,FALSE,"Ex 32";#N/A,#N/A,FALSE,"Ex 33";#N/A,#N/A,FALSE,"Ex 34";#N/A,#N/A,FALSE,"Ex 35";#N/A,#N/A,FALSE,"Ex 36";#N/A,#N/A,FALSE,"Ex 37"}</definedName>
    <definedName name="aaaa" hidden="1">{#N/A,#N/A,FALSE,"Contents";#N/A,#N/A,FALSE,"Ex 1";#N/A,#N/A,FALSE,"Ex 2";#N/A,#N/A,FALSE,"Ex 3";#N/A,#N/A,FALSE,"Ex 4";#N/A,#N/A,FALSE,"Ex 5";#N/A,#N/A,FALSE,"Ex 6";#N/A,#N/A,FALSE,"Ex 7";#N/A,#N/A,FALSE,"Ex 8";#N/A,#N/A,FALSE,"Ex 9";#N/A,#N/A,FALSE,"Ex 10";#N/A,#N/A,FALSE,"Ex 11";#N/A,#N/A,FALSE,"Ex 12";#N/A,#N/A,FALSE,"Ex 13";#N/A,#N/A,FALSE,"Ex 14";#N/A,#N/A,FALSE,"Ex 15";#N/A,#N/A,FALSE,"Ex 16";#N/A,#N/A,FALSE,"Ex 17";#N/A,#N/A,FALSE,"Ex 18";#N/A,#N/A,FALSE,"Ex 19";#N/A,#N/A,FALSE,"Ex 20";#N/A,#N/A,FALSE,"Ex 21";#N/A,#N/A,FALSE,"Ex 22";#N/A,#N/A,FALSE,"Ex 23";#N/A,#N/A,FALSE,"Ex 24";#N/A,#N/A,FALSE,"Ex 25";#N/A,#N/A,FALSE,"Ex 26";#N/A,#N/A,FALSE,"Ex 27";#N/A,#N/A,FALSE,"Ex 28";#N/A,#N/A,FALSE,"Ex 29";#N/A,#N/A,FALSE,"Ex 30";#N/A,#N/A,FALSE,"Ex 31";#N/A,#N/A,FALSE,"Ex 32";#N/A,#N/A,FALSE,"Ex 33";#N/A,#N/A,FALSE,"Ex 34";#N/A,#N/A,FALSE,"Ex 35";#N/A,#N/A,FALSE,"Ex 36";#N/A,#N/A,FALSE,"Ex 37"}</definedName>
    <definedName name="asda" hidden="1">{#N/A,#N/A,FALSE,"Contents";#N/A,#N/A,FALSE,"Ex 1";#N/A,#N/A,FALSE,"Ex 2";#N/A,#N/A,FALSE,"Ex 3";#N/A,#N/A,FALSE,"Ex 4";#N/A,#N/A,FALSE,"Ex 5";#N/A,#N/A,FALSE,"Ex 6";#N/A,#N/A,FALSE,"Ex 7";#N/A,#N/A,FALSE,"Ex 8";#N/A,#N/A,FALSE,"Ex 9";#N/A,#N/A,FALSE,"Ex 10";#N/A,#N/A,FALSE,"Ex 11";#N/A,#N/A,FALSE,"Ex 12";#N/A,#N/A,FALSE,"Ex 13";#N/A,#N/A,FALSE,"Ex 14";#N/A,#N/A,FALSE,"Ex 15";#N/A,#N/A,FALSE,"Ex 16";#N/A,#N/A,FALSE,"Ex 17";#N/A,#N/A,FALSE,"Ex 18";#N/A,#N/A,FALSE,"Ex 19";#N/A,#N/A,FALSE,"Ex 20";#N/A,#N/A,FALSE,"Ex 21";#N/A,#N/A,FALSE,"Ex 22";#N/A,#N/A,FALSE,"Ex 23";#N/A,#N/A,FALSE,"Ex 24";#N/A,#N/A,FALSE,"Ex 25";#N/A,#N/A,FALSE,"Ex 26";#N/A,#N/A,FALSE,"Ex 27";#N/A,#N/A,FALSE,"Ex 28";#N/A,#N/A,FALSE,"Ex 29";#N/A,#N/A,FALSE,"Ex 30";#N/A,#N/A,FALSE,"Ex 31";#N/A,#N/A,FALSE,"Ex 32";#N/A,#N/A,FALSE,"Ex 33";#N/A,#N/A,FALSE,"Ex 34";#N/A,#N/A,FALSE,"Ex 35";#N/A,#N/A,FALSE,"Ex 36";#N/A,#N/A,FALSE,"Ex 37"}</definedName>
    <definedName name="Blatt1" localSheetId="3">#REF!</definedName>
    <definedName name="Blatt1">#REF!</definedName>
    <definedName name="Blatt11" localSheetId="3">#REF!</definedName>
    <definedName name="Blatt11">#REF!</definedName>
    <definedName name="Blatt12" localSheetId="3">#REF!</definedName>
    <definedName name="Blatt12">#REF!</definedName>
    <definedName name="Blatt13" localSheetId="3">#REF!</definedName>
    <definedName name="Blatt13">#REF!</definedName>
    <definedName name="Blatt3" localSheetId="3">#REF!</definedName>
    <definedName name="Blatt3">#REF!</definedName>
    <definedName name="EEE" hidden="1">{#N/A,#N/A,FALSE,"Contents";#N/A,#N/A,FALSE,"Ex 1";#N/A,#N/A,FALSE,"Ex 2";#N/A,#N/A,FALSE,"Ex 3";#N/A,#N/A,FALSE,"Ex 4";#N/A,#N/A,FALSE,"Ex 5";#N/A,#N/A,FALSE,"Ex 6";#N/A,#N/A,FALSE,"Ex 7";#N/A,#N/A,FALSE,"Ex 8";#N/A,#N/A,FALSE,"Ex 9";#N/A,#N/A,FALSE,"Ex 10";#N/A,#N/A,FALSE,"Ex 11";#N/A,#N/A,FALSE,"Ex 12";#N/A,#N/A,FALSE,"Ex 13";#N/A,#N/A,FALSE,"Ex 14";#N/A,#N/A,FALSE,"Ex 15";#N/A,#N/A,FALSE,"Ex 16";#N/A,#N/A,FALSE,"Ex 17";#N/A,#N/A,FALSE,"Ex 18";#N/A,#N/A,FALSE,"Ex 19";#N/A,#N/A,FALSE,"Ex 20";#N/A,#N/A,FALSE,"Ex 21";#N/A,#N/A,FALSE,"Ex 22";#N/A,#N/A,FALSE,"Ex 23";#N/A,#N/A,FALSE,"Ex 24";#N/A,#N/A,FALSE,"Ex 25";#N/A,#N/A,FALSE,"Ex 26";#N/A,#N/A,FALSE,"Ex 27";#N/A,#N/A,FALSE,"Ex 28";#N/A,#N/A,FALSE,"Ex 29";#N/A,#N/A,FALSE,"Ex 30";#N/A,#N/A,FALSE,"Ex 31";#N/A,#N/A,FALSE,"Ex 32";#N/A,#N/A,FALSE,"Ex 33";#N/A,#N/A,FALSE,"Ex 34";#N/A,#N/A,FALSE,"Ex 35";#N/A,#N/A,FALSE,"Ex 36";#N/A,#N/A,FALSE,"Ex 37"}</definedName>
    <definedName name="Folgeseiten" localSheetId="3">#REF!</definedName>
    <definedName name="Folgeseiten">#REF!</definedName>
    <definedName name="HK__US">'[1]ex-change Rate'!$B$2</definedName>
    <definedName name="next" hidden="1">{#N/A,#N/A,FALSE,"Contents";#N/A,#N/A,FALSE,"Ex 1";#N/A,#N/A,FALSE,"Ex 2";#N/A,#N/A,FALSE,"Ex 3";#N/A,#N/A,FALSE,"Ex 4";#N/A,#N/A,FALSE,"Ex 5";#N/A,#N/A,FALSE,"Ex 6";#N/A,#N/A,FALSE,"Ex 7";#N/A,#N/A,FALSE,"Ex 8";#N/A,#N/A,FALSE,"Ex 9";#N/A,#N/A,FALSE,"Ex 10";#N/A,#N/A,FALSE,"Ex 11";#N/A,#N/A,FALSE,"Ex 12";#N/A,#N/A,FALSE,"Ex 13";#N/A,#N/A,FALSE,"Ex 14";#N/A,#N/A,FALSE,"Ex 15";#N/A,#N/A,FALSE,"Ex 16";#N/A,#N/A,FALSE,"Ex 17";#N/A,#N/A,FALSE,"Ex 18";#N/A,#N/A,FALSE,"Ex 19";#N/A,#N/A,FALSE,"Ex 20";#N/A,#N/A,FALSE,"Ex 21";#N/A,#N/A,FALSE,"Ex 22";#N/A,#N/A,FALSE,"Ex 23";#N/A,#N/A,FALSE,"Ex 24";#N/A,#N/A,FALSE,"Ex 25";#N/A,#N/A,FALSE,"Ex 26";#N/A,#N/A,FALSE,"Ex 27";#N/A,#N/A,FALSE,"Ex 28";#N/A,#N/A,FALSE,"Ex 29";#N/A,#N/A,FALSE,"Ex 30";#N/A,#N/A,FALSE,"Ex 31";#N/A,#N/A,FALSE,"Ex 32";#N/A,#N/A,FALSE,"Ex 33";#N/A,#N/A,FALSE,"Ex 34";#N/A,#N/A,FALSE,"Ex 35";#N/A,#N/A,FALSE,"Ex 36";#N/A,#N/A,FALSE,"Ex 37"}</definedName>
    <definedName name="Port.HID" hidden="1">{#N/A,#N/A,FALSE,"Contents";#N/A,#N/A,FALSE,"Ex 1";#N/A,#N/A,FALSE,"Ex 2";#N/A,#N/A,FALSE,"Ex 3";#N/A,#N/A,FALSE,"Ex 4";#N/A,#N/A,FALSE,"Ex 5";#N/A,#N/A,FALSE,"Ex 6";#N/A,#N/A,FALSE,"Ex 7";#N/A,#N/A,FALSE,"Ex 8";#N/A,#N/A,FALSE,"Ex 9";#N/A,#N/A,FALSE,"Ex 10";#N/A,#N/A,FALSE,"Ex 11";#N/A,#N/A,FALSE,"Ex 12";#N/A,#N/A,FALSE,"Ex 13";#N/A,#N/A,FALSE,"Ex 14";#N/A,#N/A,FALSE,"Ex 15";#N/A,#N/A,FALSE,"Ex 16";#N/A,#N/A,FALSE,"Ex 17";#N/A,#N/A,FALSE,"Ex 18";#N/A,#N/A,FALSE,"Ex 19";#N/A,#N/A,FALSE,"Ex 20";#N/A,#N/A,FALSE,"Ex 21";#N/A,#N/A,FALSE,"Ex 22";#N/A,#N/A,FALSE,"Ex 23";#N/A,#N/A,FALSE,"Ex 24";#N/A,#N/A,FALSE,"Ex 25";#N/A,#N/A,FALSE,"Ex 26";#N/A,#N/A,FALSE,"Ex 27";#N/A,#N/A,FALSE,"Ex 28";#N/A,#N/A,FALSE,"Ex 29";#N/A,#N/A,FALSE,"Ex 30";#N/A,#N/A,FALSE,"Ex 31";#N/A,#N/A,FALSE,"Ex 32";#N/A,#N/A,FALSE,"Ex 33";#N/A,#N/A,FALSE,"Ex 34";#N/A,#N/A,FALSE,"Ex 35";#N/A,#N/A,FALSE,"Ex 36";#N/A,#N/A,FALSE,"Ex 37"}</definedName>
    <definedName name="_xlnm.Print_Area" localSheetId="1">'Assessment Form'!$A$1:$M$123</definedName>
    <definedName name="_xlnm.Print_Area" localSheetId="3">'Corrective Action'!$A$1:$M$31</definedName>
    <definedName name="RMB_US">'[2]Price Survey'!$E$35</definedName>
    <definedName name="wrn.PRINT." hidden="1">{#N/A,#N/A,FALSE,"Contents";#N/A,#N/A,FALSE,"Ex 1";#N/A,#N/A,FALSE,"Ex 2";#N/A,#N/A,FALSE,"Ex 3";#N/A,#N/A,FALSE,"Ex 4";#N/A,#N/A,FALSE,"Ex 5";#N/A,#N/A,FALSE,"Ex 6";#N/A,#N/A,FALSE,"Ex 7";#N/A,#N/A,FALSE,"Ex 8";#N/A,#N/A,FALSE,"Ex 9";#N/A,#N/A,FALSE,"Ex 10";#N/A,#N/A,FALSE,"Ex 11";#N/A,#N/A,FALSE,"Ex 12";#N/A,#N/A,FALSE,"Ex 13";#N/A,#N/A,FALSE,"Ex 14";#N/A,#N/A,FALSE,"Ex 15";#N/A,#N/A,FALSE,"Ex 16";#N/A,#N/A,FALSE,"Ex 17";#N/A,#N/A,FALSE,"Ex 18";#N/A,#N/A,FALSE,"Ex 19";#N/A,#N/A,FALSE,"Ex 20";#N/A,#N/A,FALSE,"Ex 21";#N/A,#N/A,FALSE,"Ex 22";#N/A,#N/A,FALSE,"Ex 23";#N/A,#N/A,FALSE,"Ex 24";#N/A,#N/A,FALSE,"Ex 25";#N/A,#N/A,FALSE,"Ex 26";#N/A,#N/A,FALSE,"Ex 27";#N/A,#N/A,FALSE,"Ex 28";#N/A,#N/A,FALSE,"Ex 29";#N/A,#N/A,FALSE,"Ex 30";#N/A,#N/A,FALSE,"Ex 31";#N/A,#N/A,FALSE,"Ex 32";#N/A,#N/A,FALSE,"Ex 33";#N/A,#N/A,FALSE,"Ex 34";#N/A,#N/A,FALSE,"Ex 35";#N/A,#N/A,FALSE,"Ex 36";#N/A,#N/A,FALSE,"Ex 37"}</definedName>
  </definedNames>
  <calcPr calcId="191029"/>
</workbook>
</file>

<file path=xl/calcChain.xml><?xml version="1.0" encoding="utf-8"?>
<calcChain xmlns="http://schemas.openxmlformats.org/spreadsheetml/2006/main">
  <c r="G105" i="64056" l="1"/>
  <c r="F105" i="64056"/>
  <c r="G99" i="64056"/>
  <c r="F99" i="64056"/>
  <c r="G73" i="64056"/>
  <c r="F73" i="64056"/>
  <c r="G64" i="64056"/>
  <c r="F64" i="64056"/>
  <c r="G33" i="64056"/>
  <c r="F33" i="64056"/>
  <c r="G56" i="64056"/>
  <c r="F56" i="64056"/>
  <c r="P104" i="64056" l="1"/>
  <c r="O104" i="64056"/>
  <c r="N104" i="64056"/>
  <c r="P103" i="64056"/>
  <c r="O103" i="64056"/>
  <c r="N103" i="64056"/>
  <c r="P102" i="64056"/>
  <c r="O102" i="64056"/>
  <c r="N102" i="64056"/>
  <c r="P101" i="64056"/>
  <c r="O101" i="64056"/>
  <c r="N101" i="64056"/>
  <c r="P98" i="64056"/>
  <c r="O98" i="64056"/>
  <c r="N98" i="64056"/>
  <c r="P97" i="64056"/>
  <c r="O97" i="64056"/>
  <c r="N97" i="64056"/>
  <c r="P96" i="64056"/>
  <c r="O96" i="64056"/>
  <c r="N96" i="64056"/>
  <c r="P93" i="64056"/>
  <c r="O93" i="64056"/>
  <c r="N93" i="64056"/>
  <c r="P92" i="64056"/>
  <c r="O92" i="64056"/>
  <c r="N92" i="64056"/>
  <c r="P89" i="64056"/>
  <c r="O89" i="64056"/>
  <c r="N89" i="64056"/>
  <c r="P88" i="64056"/>
  <c r="O88" i="64056"/>
  <c r="N88" i="64056"/>
  <c r="P87" i="64056"/>
  <c r="O87" i="64056"/>
  <c r="N87" i="64056"/>
  <c r="P86" i="64056"/>
  <c r="O86" i="64056"/>
  <c r="N86" i="64056"/>
  <c r="P85" i="64056"/>
  <c r="O85" i="64056"/>
  <c r="N85" i="64056"/>
  <c r="P82" i="64056"/>
  <c r="O82" i="64056"/>
  <c r="N82" i="64056"/>
  <c r="P81" i="64056"/>
  <c r="O81" i="64056"/>
  <c r="N81" i="64056"/>
  <c r="P80" i="64056"/>
  <c r="O80" i="64056"/>
  <c r="N80" i="64056"/>
  <c r="P77" i="64056"/>
  <c r="O77" i="64056"/>
  <c r="N77" i="64056"/>
  <c r="P76" i="64056"/>
  <c r="O76" i="64056"/>
  <c r="N76" i="64056"/>
  <c r="P75" i="64056"/>
  <c r="O75" i="64056"/>
  <c r="N75" i="64056"/>
  <c r="P72" i="64056"/>
  <c r="O72" i="64056"/>
  <c r="N72" i="64056"/>
  <c r="P71" i="64056"/>
  <c r="O71" i="64056"/>
  <c r="N71" i="64056"/>
  <c r="P70" i="64056"/>
  <c r="O70" i="64056"/>
  <c r="N70" i="64056"/>
  <c r="P69" i="64056"/>
  <c r="O69" i="64056"/>
  <c r="N69" i="64056"/>
  <c r="P68" i="64056"/>
  <c r="O68" i="64056"/>
  <c r="N68" i="64056"/>
  <c r="P67" i="64056"/>
  <c r="O67" i="64056"/>
  <c r="N67" i="64056"/>
  <c r="P66" i="64056"/>
  <c r="O66" i="64056"/>
  <c r="N66" i="64056"/>
  <c r="P63" i="64056"/>
  <c r="O63" i="64056"/>
  <c r="N63" i="64056"/>
  <c r="P62" i="64056"/>
  <c r="O62" i="64056"/>
  <c r="N62" i="64056"/>
  <c r="P61" i="64056"/>
  <c r="O61" i="64056"/>
  <c r="N61" i="64056"/>
  <c r="P60" i="64056"/>
  <c r="O60" i="64056"/>
  <c r="N60" i="64056"/>
  <c r="P59" i="64056"/>
  <c r="O59" i="64056"/>
  <c r="N59" i="64056"/>
  <c r="P58" i="64056"/>
  <c r="O58" i="64056"/>
  <c r="N58" i="64056"/>
  <c r="P55" i="64056"/>
  <c r="O55" i="64056"/>
  <c r="N55" i="64056"/>
  <c r="P54" i="64056"/>
  <c r="O54" i="64056"/>
  <c r="N54" i="64056"/>
  <c r="P53" i="64056"/>
  <c r="O53" i="64056"/>
  <c r="N53" i="64056"/>
  <c r="P52" i="64056"/>
  <c r="O52" i="64056"/>
  <c r="N52" i="64056"/>
  <c r="P51" i="64056"/>
  <c r="O51" i="64056"/>
  <c r="N51" i="64056"/>
  <c r="P50" i="64056"/>
  <c r="O50" i="64056"/>
  <c r="N50" i="64056"/>
  <c r="P49" i="64056"/>
  <c r="O49" i="64056"/>
  <c r="N49" i="64056"/>
  <c r="P46" i="64056"/>
  <c r="O46" i="64056"/>
  <c r="N46" i="64056"/>
  <c r="P45" i="64056"/>
  <c r="O45" i="64056"/>
  <c r="N45" i="64056"/>
  <c r="P44" i="64056"/>
  <c r="O44" i="64056"/>
  <c r="N44" i="64056"/>
  <c r="P41" i="64056"/>
  <c r="P40" i="64056"/>
  <c r="P39" i="64056"/>
  <c r="P38" i="64056"/>
  <c r="P37" i="64056"/>
  <c r="P36" i="64056"/>
  <c r="P35" i="64056"/>
  <c r="P32" i="64056"/>
  <c r="P31" i="64056"/>
  <c r="P30" i="64056"/>
  <c r="P29" i="64056"/>
  <c r="P28" i="64056"/>
  <c r="O41" i="64056"/>
  <c r="N41" i="64056"/>
  <c r="O40" i="64056"/>
  <c r="N40" i="64056"/>
  <c r="O39" i="64056"/>
  <c r="N39" i="64056"/>
  <c r="O38" i="64056"/>
  <c r="N38" i="64056"/>
  <c r="O37" i="64056"/>
  <c r="N37" i="64056"/>
  <c r="O36" i="64056"/>
  <c r="N36" i="64056"/>
  <c r="O35" i="64056"/>
  <c r="N35" i="64056"/>
  <c r="O32" i="64056"/>
  <c r="N32" i="64056"/>
  <c r="O31" i="64056"/>
  <c r="N31" i="64056"/>
  <c r="O30" i="64056"/>
  <c r="N30" i="64056"/>
  <c r="O29" i="64056"/>
  <c r="N29" i="64056"/>
  <c r="O28" i="64056"/>
  <c r="N28" i="64056"/>
  <c r="N33" i="64056" l="1"/>
  <c r="F23" i="64060" s="1"/>
  <c r="O56" i="64056"/>
  <c r="F44" i="64060" s="1"/>
  <c r="N56" i="64056"/>
  <c r="F26" i="64060" s="1"/>
  <c r="P56" i="64056"/>
  <c r="G44" i="64060" s="1"/>
  <c r="N64" i="64056"/>
  <c r="F27" i="64060" s="1"/>
  <c r="P64" i="64056"/>
  <c r="G45" i="64060" s="1"/>
  <c r="N73" i="64056"/>
  <c r="F28" i="64060" s="1"/>
  <c r="P73" i="64056"/>
  <c r="G46" i="64060" s="1"/>
  <c r="O73" i="64056"/>
  <c r="F46" i="64060" s="1"/>
  <c r="N83" i="64056"/>
  <c r="F30" i="64060" s="1"/>
  <c r="P83" i="64056"/>
  <c r="O83" i="64056"/>
  <c r="F48" i="64060" s="1"/>
  <c r="N94" i="64056"/>
  <c r="F32" i="64060" s="1"/>
  <c r="P94" i="64056"/>
  <c r="G50" i="64060" s="1"/>
  <c r="N99" i="64056"/>
  <c r="F33" i="64060" s="1"/>
  <c r="P99" i="64056"/>
  <c r="G33" i="64060" s="1"/>
  <c r="O99" i="64056"/>
  <c r="F51" i="64060" s="1"/>
  <c r="O105" i="64056"/>
  <c r="F52" i="64060" s="1"/>
  <c r="P42" i="64056"/>
  <c r="G24" i="64060" s="1"/>
  <c r="O47" i="64056"/>
  <c r="F43" i="64060" s="1"/>
  <c r="N47" i="64056"/>
  <c r="F25" i="64060" s="1"/>
  <c r="P47" i="64056"/>
  <c r="G25" i="64060" s="1"/>
  <c r="O64" i="64056"/>
  <c r="F45" i="64060" s="1"/>
  <c r="N78" i="64056"/>
  <c r="F29" i="64060" s="1"/>
  <c r="P78" i="64056"/>
  <c r="G29" i="64060" s="1"/>
  <c r="O78" i="64056"/>
  <c r="F47" i="64060" s="1"/>
  <c r="N90" i="64056"/>
  <c r="F31" i="64060" s="1"/>
  <c r="P90" i="64056"/>
  <c r="G49" i="64060" s="1"/>
  <c r="O90" i="64056"/>
  <c r="F49" i="64060" s="1"/>
  <c r="O94" i="64056"/>
  <c r="F50" i="64060" s="1"/>
  <c r="N105" i="64056"/>
  <c r="F34" i="64060" s="1"/>
  <c r="P105" i="64056"/>
  <c r="G52" i="64060" s="1"/>
  <c r="G48" i="64060"/>
  <c r="G30" i="64060"/>
  <c r="G32" i="64060"/>
  <c r="G42" i="64060"/>
  <c r="G47" i="64060"/>
  <c r="P33" i="64056"/>
  <c r="G23" i="64060" s="1"/>
  <c r="O42" i="64056"/>
  <c r="F42" i="64060" s="1"/>
  <c r="O33" i="64056"/>
  <c r="F41" i="64060" s="1"/>
  <c r="N42" i="64056"/>
  <c r="F24" i="64060" s="1"/>
  <c r="G27" i="64060" l="1"/>
  <c r="G31" i="64060"/>
  <c r="G43" i="64060"/>
  <c r="G51" i="64060"/>
  <c r="G28" i="64060"/>
  <c r="G26" i="64060"/>
  <c r="I35" i="64060"/>
  <c r="G34" i="64060"/>
  <c r="I53" i="64060"/>
  <c r="G41" i="64060"/>
  <c r="P106" i="64056"/>
  <c r="H8" i="64066" l="1"/>
  <c r="H6" i="64066"/>
  <c r="C8" i="64066"/>
  <c r="C6" i="64066"/>
  <c r="C5" i="64066"/>
  <c r="F47" i="64056"/>
  <c r="G47" i="64056"/>
  <c r="H9" i="64060"/>
  <c r="H7" i="64060"/>
  <c r="F83" i="64056"/>
  <c r="F78" i="64056"/>
  <c r="G42" i="64056"/>
  <c r="G78" i="64056"/>
  <c r="G83" i="64056"/>
  <c r="G90" i="64056"/>
  <c r="G94" i="64056"/>
  <c r="F94" i="64056"/>
  <c r="F90" i="64056"/>
  <c r="F42" i="64056"/>
  <c r="K33" i="64056"/>
  <c r="C9" i="64060"/>
  <c r="C7" i="64060"/>
  <c r="C6" i="64060"/>
  <c r="H41" i="64060" l="1"/>
  <c r="I41" i="64060" s="1"/>
  <c r="H42" i="64060"/>
  <c r="I42" i="64060" s="1"/>
  <c r="H24" i="64060"/>
  <c r="I24" i="64060" s="1"/>
  <c r="H26" i="64060"/>
  <c r="I26" i="64060" s="1"/>
  <c r="H28" i="64060"/>
  <c r="I28" i="64060" s="1"/>
  <c r="H30" i="64060"/>
  <c r="I30" i="64060" s="1"/>
  <c r="H32" i="64060"/>
  <c r="I32" i="64060" s="1"/>
  <c r="H27" i="64060"/>
  <c r="I27" i="64060" s="1"/>
  <c r="H31" i="64060"/>
  <c r="I31" i="64060" s="1"/>
  <c r="H43" i="64060"/>
  <c r="I43" i="64060" s="1"/>
  <c r="H45" i="64060"/>
  <c r="I45" i="64060" s="1"/>
  <c r="H47" i="64060"/>
  <c r="I47" i="64060" s="1"/>
  <c r="H44" i="64060"/>
  <c r="I44" i="64060" s="1"/>
  <c r="H50" i="64060"/>
  <c r="I50" i="64060" s="1"/>
  <c r="H25" i="64060"/>
  <c r="I25" i="64060" s="1"/>
  <c r="H29" i="64060"/>
  <c r="I29" i="64060" s="1"/>
  <c r="H33" i="64060"/>
  <c r="I33" i="64060" s="1"/>
  <c r="H23" i="64060"/>
  <c r="I23" i="64060" s="1"/>
  <c r="H52" i="64060"/>
  <c r="I52" i="64060" s="1"/>
  <c r="H46" i="64060"/>
  <c r="I46" i="64060" s="1"/>
  <c r="H48" i="64060"/>
  <c r="I48" i="64060" s="1"/>
  <c r="H49" i="64060"/>
  <c r="I49" i="64060" s="1"/>
  <c r="H51" i="64060"/>
  <c r="I51" i="64060" s="1"/>
  <c r="H34" i="64060"/>
  <c r="I34" i="64060" s="1"/>
  <c r="I2" i="64060" l="1"/>
  <c r="I3" i="640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Knierim, Kevin</author>
  </authors>
  <commentList>
    <comment ref="B35" authorId="0" shapeId="0" xr:uid="{D2A0E3A8-364C-481A-838C-051C73F46C69}">
      <text>
        <r>
          <rPr>
            <b/>
            <sz val="9"/>
            <color indexed="81"/>
            <rFont val="Tahoma"/>
            <family val="2"/>
          </rPr>
          <t>Knierim, Kevin:</t>
        </r>
        <r>
          <rPr>
            <sz val="9"/>
            <color indexed="81"/>
            <rFont val="Tahoma"/>
            <family val="2"/>
          </rPr>
          <t xml:space="preserve">
Removed TS16949</t>
        </r>
      </text>
    </comment>
  </commentList>
</comments>
</file>

<file path=xl/sharedStrings.xml><?xml version="1.0" encoding="utf-8"?>
<sst xmlns="http://schemas.openxmlformats.org/spreadsheetml/2006/main" count="461" uniqueCount="324">
  <si>
    <t>Does the supplier obtain customer waiver (concession/deviation) prior to further processing when the product/process is different from what is approved? And are shipping containers properly identified when this occurs?</t>
  </si>
  <si>
    <t xml:space="preserve">Master gages / standards are traceable to a recognized national / international standard. 
(for example:  NIST) </t>
  </si>
  <si>
    <t>Metrics monitoring customer satisfaction that are related to supplier manufacturing are understood and tracked.</t>
  </si>
  <si>
    <t>Supplier takes measures to minimize foreign material, chips, debris, contamination, excessive oil, etc. where part quality can be negatively affected.</t>
  </si>
  <si>
    <t>Supplier Name:</t>
  </si>
  <si>
    <t>Plant Location:</t>
  </si>
  <si>
    <t>Auditor Name:</t>
  </si>
  <si>
    <t>Auditor E-Mail:</t>
  </si>
  <si>
    <t>Auditor Phone:</t>
  </si>
  <si>
    <t>Audit Information</t>
  </si>
  <si>
    <t>Supplier Information</t>
  </si>
  <si>
    <t>Phone #:</t>
  </si>
  <si>
    <t>Supplier Contact:</t>
  </si>
  <si>
    <t>Supplier E-Mail:</t>
  </si>
  <si>
    <t>2- Evidence and Documentation</t>
  </si>
  <si>
    <t>3- Item Executed with Evidence</t>
  </si>
  <si>
    <t>0- No Evidence</t>
  </si>
  <si>
    <t>1- Limited Evidence</t>
  </si>
  <si>
    <t>Customer Satisfaction</t>
  </si>
  <si>
    <t>Quality System</t>
  </si>
  <si>
    <t>Observations / Evidence</t>
  </si>
  <si>
    <t>Quality System Section Score:</t>
  </si>
  <si>
    <t>Inventory Control and Housekeeping</t>
  </si>
  <si>
    <t>Customer Satisfaction Section Score:</t>
  </si>
  <si>
    <t>Continuous Improvement</t>
  </si>
  <si>
    <t>Change Management</t>
  </si>
  <si>
    <t>Inventory Control and Housekeeping Section Score:</t>
  </si>
  <si>
    <t>Change Management Section Score:</t>
  </si>
  <si>
    <t>Continuous Improvement Section Score:</t>
  </si>
  <si>
    <t>Corrective Action and Control of Non-Conforming Product Section Score:</t>
  </si>
  <si>
    <t>Measurement and Test Section Score:</t>
  </si>
  <si>
    <t>Section</t>
  </si>
  <si>
    <t>Points</t>
  </si>
  <si>
    <t>Total</t>
  </si>
  <si>
    <t>Possible</t>
  </si>
  <si>
    <t>Percentage</t>
  </si>
  <si>
    <t>Purchasing and Sub-Suplier Management</t>
  </si>
  <si>
    <t>Corrective Action and Non-Conforming Prod.</t>
  </si>
  <si>
    <t>Measure and Test</t>
  </si>
  <si>
    <t>Segmentation</t>
  </si>
  <si>
    <t xml:space="preserve">On-Site Assessment Scoring </t>
  </si>
  <si>
    <t>Overall Score</t>
  </si>
  <si>
    <t>Unacceptable</t>
  </si>
  <si>
    <t>Description</t>
  </si>
  <si>
    <t>Instructions</t>
  </si>
  <si>
    <t>Score</t>
  </si>
  <si>
    <t>Documentation</t>
  </si>
  <si>
    <t>Implementation</t>
  </si>
  <si>
    <t>Results</t>
  </si>
  <si>
    <t>Limited documentation</t>
  </si>
  <si>
    <t>Full execution. No non-conformances</t>
  </si>
  <si>
    <t>Execution evident with limited non-conformances</t>
  </si>
  <si>
    <t>Full documentation with  no missing requirements</t>
  </si>
  <si>
    <t>Substantial documentation with some missing requirements</t>
  </si>
  <si>
    <r>
      <rPr>
        <b/>
        <sz val="10"/>
        <rFont val="Calibri"/>
        <family val="2"/>
      </rPr>
      <t xml:space="preserve">New Supplier: </t>
    </r>
    <r>
      <rPr>
        <sz val="10"/>
        <rFont val="Calibri"/>
        <family val="2"/>
      </rPr>
      <t xml:space="preserve">Performance is consistent with Level 1 performance - </t>
    </r>
    <r>
      <rPr>
        <b/>
        <sz val="10"/>
        <rFont val="Calibri"/>
        <family val="2"/>
      </rPr>
      <t>Recommend strongly</t>
    </r>
  </si>
  <si>
    <r>
      <rPr>
        <b/>
        <sz val="10"/>
        <rFont val="Calibri"/>
        <family val="2"/>
      </rPr>
      <t>Current Supplier:</t>
    </r>
    <r>
      <rPr>
        <sz val="10"/>
        <rFont val="Calibri"/>
        <family val="2"/>
      </rPr>
      <t xml:space="preserve"> Supplier is currently performing at a Level 1 - </t>
    </r>
    <r>
      <rPr>
        <b/>
        <sz val="10"/>
        <rFont val="Calibri"/>
        <family val="2"/>
      </rPr>
      <t>Recommend strongly</t>
    </r>
  </si>
  <si>
    <t>Initial (Self) Assessment Summary</t>
  </si>
  <si>
    <r>
      <rPr>
        <b/>
        <sz val="10"/>
        <rFont val="Calibri"/>
        <family val="2"/>
      </rPr>
      <t>New Supplier:</t>
    </r>
    <r>
      <rPr>
        <sz val="10"/>
        <rFont val="Calibri"/>
        <family val="2"/>
      </rPr>
      <t xml:space="preserve"> Has the potential to perform at a Level 1 with minimal improvements required - </t>
    </r>
    <r>
      <rPr>
        <b/>
        <sz val="10"/>
        <rFont val="Calibri"/>
        <family val="2"/>
      </rPr>
      <t>Recommend with Corrective Actions</t>
    </r>
  </si>
  <si>
    <t>Supplier</t>
  </si>
  <si>
    <t>Supplier Score</t>
  </si>
  <si>
    <t>Responsibility</t>
  </si>
  <si>
    <t>Is evidence of Statistical Process Control being used to evaluate the production processes, where applicable.</t>
  </si>
  <si>
    <t>Supplier has a strategy for receiving inspection. If incoming quality inspections are made, there is evidence of the specification and compliance to the specification. If no incoming inspections are made, there is a rationale for qualifying sub-suppliers.</t>
  </si>
  <si>
    <t xml:space="preserve">Is there evidence of in-process checks, including  final inspection, to validate the manufacturing process and the packaging requirements? </t>
  </si>
  <si>
    <t xml:space="preserve">Is there a warehouse management system in place that uses formal inventory control systems like First in First Out (FIFO) and 5S? </t>
  </si>
  <si>
    <t>An effective change control process is formally defined, well documented and understood.   Strict advance customer notification process is followed, prior to executing the change.</t>
  </si>
  <si>
    <t>1. Customer Satisfaction</t>
  </si>
  <si>
    <t>2. Quality System</t>
  </si>
  <si>
    <t>Does the supplier have a formal Measurement Systems Analysis program in place that includes calibration standards for all gages and test equipment?</t>
  </si>
  <si>
    <t>N/A</t>
  </si>
  <si>
    <t>1.1</t>
  </si>
  <si>
    <t>1.2</t>
  </si>
  <si>
    <t>1.3</t>
  </si>
  <si>
    <t>1.4</t>
  </si>
  <si>
    <t>2.1</t>
  </si>
  <si>
    <t>2.2</t>
  </si>
  <si>
    <t>2.3</t>
  </si>
  <si>
    <t>2.4</t>
  </si>
  <si>
    <t>2.5</t>
  </si>
  <si>
    <t>2.6</t>
  </si>
  <si>
    <t>3.1</t>
  </si>
  <si>
    <t>3.2</t>
  </si>
  <si>
    <t>4.1</t>
  </si>
  <si>
    <t>4.2</t>
  </si>
  <si>
    <t>4.3</t>
  </si>
  <si>
    <t>4.4</t>
  </si>
  <si>
    <t>4.5</t>
  </si>
  <si>
    <t>4.6</t>
  </si>
  <si>
    <t>4.7</t>
  </si>
  <si>
    <t>6.1</t>
  </si>
  <si>
    <t>6.2</t>
  </si>
  <si>
    <t>6.3</t>
  </si>
  <si>
    <t>6.4</t>
  </si>
  <si>
    <t>6.5</t>
  </si>
  <si>
    <t>6.6</t>
  </si>
  <si>
    <t>8.1</t>
  </si>
  <si>
    <t>8.2</t>
  </si>
  <si>
    <t>8.3</t>
  </si>
  <si>
    <t>9.1</t>
  </si>
  <si>
    <t>9.2</t>
  </si>
  <si>
    <t>9.3</t>
  </si>
  <si>
    <t>9.4</t>
  </si>
  <si>
    <t>10.1</t>
  </si>
  <si>
    <t>10.2</t>
  </si>
  <si>
    <t>11.1</t>
  </si>
  <si>
    <t>11.2</t>
  </si>
  <si>
    <t>11.3</t>
  </si>
  <si>
    <t>13.1</t>
  </si>
  <si>
    <t>13.2</t>
  </si>
  <si>
    <t>13.3</t>
  </si>
  <si>
    <t>13.4</t>
  </si>
  <si>
    <t>13.5</t>
  </si>
  <si>
    <t>13.6</t>
  </si>
  <si>
    <t>13.7</t>
  </si>
  <si>
    <t>13.8</t>
  </si>
  <si>
    <t>13.9</t>
  </si>
  <si>
    <t>&lt; 39%</t>
  </si>
  <si>
    <t>All Green
&gt;79%</t>
  </si>
  <si>
    <t>Level 1- Strategic</t>
  </si>
  <si>
    <t>Level 2 - Preferred</t>
  </si>
  <si>
    <t>Level 3 - Maintain</t>
  </si>
  <si>
    <t>Level 4 - Non-Performing</t>
  </si>
  <si>
    <t>Purchasing and Sub-Supplier Management Section Score:</t>
  </si>
  <si>
    <t>60-79%</t>
  </si>
  <si>
    <t>40-59%</t>
  </si>
  <si>
    <t>Purchasing and Sub-Supplier Management</t>
  </si>
  <si>
    <t>Strategic</t>
  </si>
  <si>
    <t>Preferred</t>
  </si>
  <si>
    <t>Maintain</t>
  </si>
  <si>
    <t>Limited execution with major non-conformances</t>
  </si>
  <si>
    <t>Evidence to support full understanding and implementation</t>
  </si>
  <si>
    <t>Evidence supports understanding of requirement with partial execution</t>
  </si>
  <si>
    <t>Limited evidence of requirement</t>
  </si>
  <si>
    <r>
      <rPr>
        <b/>
        <sz val="10"/>
        <rFont val="Calibri"/>
        <family val="2"/>
      </rPr>
      <t>Current Supplier:</t>
    </r>
    <r>
      <rPr>
        <sz val="10"/>
        <rFont val="Calibri"/>
        <family val="2"/>
      </rPr>
      <t xml:space="preserve"> Not currently performing at a Level 1 but has the potential with minimal improvements. Existing business can continue and the supplier can be considered for new business - </t>
    </r>
    <r>
      <rPr>
        <b/>
        <sz val="10"/>
        <rFont val="Calibri"/>
        <family val="2"/>
      </rPr>
      <t>Recommend with Corrective Actions</t>
    </r>
  </si>
  <si>
    <r>
      <rPr>
        <b/>
        <sz val="10"/>
        <rFont val="Calibri"/>
        <family val="2"/>
      </rPr>
      <t xml:space="preserve">Current Supplier: </t>
    </r>
    <r>
      <rPr>
        <sz val="10"/>
        <rFont val="Calibri"/>
        <family val="2"/>
      </rPr>
      <t>Corrective actions are needed for the supplier to improve performance. During this time, business can continue  upon review of corrective actions -</t>
    </r>
    <r>
      <rPr>
        <b/>
        <sz val="10"/>
        <rFont val="Calibri"/>
        <family val="2"/>
      </rPr>
      <t xml:space="preserve"> Not Recommended - Source with Risk</t>
    </r>
  </si>
  <si>
    <r>
      <rPr>
        <b/>
        <sz val="10"/>
        <rFont val="Calibri"/>
        <family val="2"/>
      </rPr>
      <t>New Supplier:</t>
    </r>
    <r>
      <rPr>
        <sz val="10"/>
        <rFont val="Calibri"/>
        <family val="2"/>
      </rPr>
      <t xml:space="preserve"> Significant corrective actions needed to bring the performance to an acceptable level -  </t>
    </r>
    <r>
      <rPr>
        <b/>
        <sz val="10"/>
        <rFont val="Calibri"/>
        <family val="2"/>
      </rPr>
      <t>Not Recommended - Source with Risk</t>
    </r>
  </si>
  <si>
    <r>
      <rPr>
        <b/>
        <sz val="10"/>
        <rFont val="Calibri"/>
        <family val="2"/>
      </rPr>
      <t>New Supplier:</t>
    </r>
    <r>
      <rPr>
        <sz val="10"/>
        <rFont val="Calibri"/>
        <family val="2"/>
      </rPr>
      <t xml:space="preserve"> No new business will be awarded.</t>
    </r>
    <r>
      <rPr>
        <b/>
        <sz val="10"/>
        <rFont val="Calibri"/>
        <family val="2"/>
      </rPr>
      <t xml:space="preserve"> Not Recommended -</t>
    </r>
    <r>
      <rPr>
        <sz val="10"/>
        <rFont val="Calibri"/>
        <family val="2"/>
      </rPr>
      <t xml:space="preserve"> </t>
    </r>
    <r>
      <rPr>
        <b/>
        <sz val="10"/>
        <rFont val="Calibri"/>
        <family val="2"/>
      </rPr>
      <t>Do Not Source</t>
    </r>
  </si>
  <si>
    <t>Corrective Action</t>
  </si>
  <si>
    <t>Due Date</t>
  </si>
  <si>
    <t>No.</t>
  </si>
  <si>
    <t>Item</t>
  </si>
  <si>
    <t>1</t>
  </si>
  <si>
    <t>2</t>
  </si>
  <si>
    <t>3</t>
  </si>
  <si>
    <t>4</t>
  </si>
  <si>
    <t>5</t>
  </si>
  <si>
    <t>6</t>
  </si>
  <si>
    <t>7</t>
  </si>
  <si>
    <t>8</t>
  </si>
  <si>
    <t>9</t>
  </si>
  <si>
    <t>10</t>
  </si>
  <si>
    <t>11</t>
  </si>
  <si>
    <t>12</t>
  </si>
  <si>
    <t>13</t>
  </si>
  <si>
    <t>Not Required</t>
  </si>
  <si>
    <t>No documentation</t>
  </si>
  <si>
    <t>No evidence of implementation</t>
  </si>
  <si>
    <t>Element required but no evidence of execution or understanding</t>
  </si>
  <si>
    <t>Powers &amp; Sons</t>
  </si>
  <si>
    <t>There is a documented process for determining customer satisfaction, including frequency of determination, delivered part quality (PPM's), customer disruptions, field returns, delivery performance,  and customer notifications?</t>
  </si>
  <si>
    <t xml:space="preserve">There is a process in place to review customer reporting metrics (Supplier Performance Report) and address issues at least on a monthly basis.  </t>
  </si>
  <si>
    <t>There are quarterly Management Reviews to verify the effectiveness of the quality system.</t>
  </si>
  <si>
    <t>There is a process in place to notify customer if there are issues that may affect delivery or quality.</t>
  </si>
  <si>
    <t>GR&amp;R's are performed per customer specifics.</t>
  </si>
  <si>
    <t>4. Risk Management</t>
  </si>
  <si>
    <t>Risk Management Section Score:</t>
  </si>
  <si>
    <t>If you are a Union Shop, what is the contract expiration date.</t>
  </si>
  <si>
    <t>Are you certified for any of the following Diversity Certifications:  Minority, Women Owned or Veteran Owned?  Please list all.</t>
  </si>
  <si>
    <t>Does the supplier have a long-term plan for sustainability, including a system in place to identify key business and product risks and opportunities?</t>
  </si>
  <si>
    <t>5. Purchasing and Sub-Supplier Management</t>
  </si>
  <si>
    <t>5.1</t>
  </si>
  <si>
    <t>5.2</t>
  </si>
  <si>
    <t>5.3</t>
  </si>
  <si>
    <t>5.4</t>
  </si>
  <si>
    <t>5.5</t>
  </si>
  <si>
    <t>7. Change Management</t>
  </si>
  <si>
    <t>7.1</t>
  </si>
  <si>
    <t>7.2</t>
  </si>
  <si>
    <t>7.3</t>
  </si>
  <si>
    <t>A formal drawing and change control system exists.  Manufacturing and inspection have access to adequate and up-to-date drawings.</t>
  </si>
  <si>
    <t>8. Inventory Control and Housekeeping</t>
  </si>
  <si>
    <t>9. Corrective Action and Control of Non-Conforming Product</t>
  </si>
  <si>
    <t xml:space="preserve">The supplier has continuous improvement plans for plant cleanliness, housekeeping, ergonomics, and working conditions. </t>
  </si>
  <si>
    <t>9.5</t>
  </si>
  <si>
    <t>10. Continuous Improvement</t>
  </si>
  <si>
    <t>The supplier works with customer on opportunities for continuous improvement as it relates to cost reduction and productivity enhancement initiatives, including lead time reduction.</t>
  </si>
  <si>
    <t>11. Measurement and Test</t>
  </si>
  <si>
    <t>Phone:</t>
  </si>
  <si>
    <t>Contact E-mail:</t>
  </si>
  <si>
    <t>12. Capacity</t>
  </si>
  <si>
    <t>12.1</t>
  </si>
  <si>
    <t>12.2</t>
  </si>
  <si>
    <t>Number of employees</t>
  </si>
  <si>
    <t>Is there anything in the works that could effect your capacity within the next 12 to 24 months?</t>
  </si>
  <si>
    <t>Capacity Section Score:</t>
  </si>
  <si>
    <t>13. General Information</t>
  </si>
  <si>
    <t>Primary Customers</t>
  </si>
  <si>
    <t>If we purchase product or material from your company, would you be able to comply with all applicable statutory and regulatory requirements?</t>
  </si>
  <si>
    <t>Do you have design capability?</t>
  </si>
  <si>
    <t>What design software do you utilize?</t>
  </si>
  <si>
    <t xml:space="preserve">Assessment Scoring Definitions </t>
  </si>
  <si>
    <t>Element not required for scoring</t>
  </si>
  <si>
    <t>Powers Score</t>
  </si>
  <si>
    <t>Assessment Information</t>
  </si>
  <si>
    <t>Final (Powers) Assessment Summary</t>
  </si>
  <si>
    <t>Management regularly reviews the status of the Preventive Maintenance completion to plan.  Management reviews corrective action plans to ensure any backlog (past due) maintenance has a plan to become current to the PM schedule.</t>
  </si>
  <si>
    <t xml:space="preserve">Are you a Union Shop?  </t>
  </si>
  <si>
    <t>Purchase Order's are used to communicate product quality requirements to sub-suppliers to ensure the requirements are understood and can be met. If any differences arise the differences are resolved prior to acceptance of the order.</t>
  </si>
  <si>
    <t xml:space="preserve">A sub-supplier management process has been established, in which the suppliers' performance are monitored and evaluated regularly. </t>
  </si>
  <si>
    <t>13.10</t>
  </si>
  <si>
    <t>13.11</t>
  </si>
  <si>
    <t>Number of Shifts - Days per Week - Hours per Day</t>
  </si>
  <si>
    <t>13.12</t>
  </si>
  <si>
    <t>Non-Conformance / Open Issues</t>
  </si>
  <si>
    <t>6.7</t>
  </si>
  <si>
    <t>Are there any key salary positions open or opening soon?</t>
  </si>
  <si>
    <t>13.13</t>
  </si>
  <si>
    <t>12.3</t>
  </si>
  <si>
    <t xml:space="preserve"> SUPPLIER KEY PERSONNEL FORM</t>
  </si>
  <si>
    <t xml:space="preserve"> </t>
  </si>
  <si>
    <t>COMPANY NAME</t>
  </si>
  <si>
    <t>LOCATION ADDRESS</t>
  </si>
  <si>
    <t>Date</t>
  </si>
  <si>
    <t>KEY PERSONNEL LIST</t>
  </si>
  <si>
    <t>Name</t>
  </si>
  <si>
    <t>Phone</t>
  </si>
  <si>
    <t>Cell</t>
  </si>
  <si>
    <t>Email Address</t>
  </si>
  <si>
    <t>General Manager</t>
  </si>
  <si>
    <t>Manufacturing MGR</t>
  </si>
  <si>
    <t>Quality MGR</t>
  </si>
  <si>
    <t>Supplier Quality ENG</t>
  </si>
  <si>
    <t>Engineering Manager</t>
  </si>
  <si>
    <t>Purchasing Manager</t>
  </si>
  <si>
    <t>Prod. Cont. MGR</t>
  </si>
  <si>
    <t>Prod. Cont. Contact</t>
  </si>
  <si>
    <t>Customer Service</t>
  </si>
  <si>
    <t>Shipping Supervisor</t>
  </si>
  <si>
    <t>Accounting Contact</t>
  </si>
  <si>
    <t>After hours contact information</t>
  </si>
  <si>
    <t>Please update and send to Powers and Sons Purchasing</t>
  </si>
  <si>
    <t>Please update any time a key person changes positions</t>
  </si>
  <si>
    <t>12.4</t>
  </si>
  <si>
    <t>Are the production line tooling, gages and capital equipment in good working condition?</t>
  </si>
  <si>
    <t>13.14</t>
  </si>
  <si>
    <t>If your power is subject to disruptions or outages, do you have a backup source?</t>
  </si>
  <si>
    <t>Observations - Evidence</t>
  </si>
  <si>
    <t>13.15</t>
  </si>
  <si>
    <t>Do you have policies and procedures in place that address Health, Safety and Ethical Business practices?</t>
  </si>
  <si>
    <t>Problem solving is done in cross-functional teams, using a disciplined problem solving process (e.g. 8D or 7D) with the appropriate problem solving tools to eliminate root cause, prevent recurrence and complete within agreed upon time frame?</t>
  </si>
  <si>
    <t>Material Compliance (Internal and External Verification) is in place and utilized.</t>
  </si>
  <si>
    <t>Is there a formal Sub-supplier selection process with adequate review of the performance metrics and associated risks?</t>
  </si>
  <si>
    <t>6. Manufacturing, Planning and Execution</t>
  </si>
  <si>
    <t>Manufacturing, Planning and Execution Section Score:</t>
  </si>
  <si>
    <t>Manufacturing, Planning and Execution</t>
  </si>
  <si>
    <t xml:space="preserve">The supplier has the ability to trace products and material from the sub-suppliers to the final product.  Final product will be barcoded. </t>
  </si>
  <si>
    <r>
      <t>A corrective action procedure exists and is followed for</t>
    </r>
    <r>
      <rPr>
        <b/>
        <sz val="10"/>
        <rFont val="Calibri"/>
        <family val="2"/>
      </rPr>
      <t xml:space="preserve"> </t>
    </r>
    <r>
      <rPr>
        <sz val="10"/>
        <rFont val="Calibri"/>
        <family val="2"/>
      </rPr>
      <t>internal, supplier, customer complaints / issues.</t>
    </r>
  </si>
  <si>
    <t>Does the supplier have a process to assure the timely review, distribution and implementation of all customer engineering standards/specifications and changes, including a record of the date on which each change is implemented in production.</t>
  </si>
  <si>
    <t>Multiple sub-suppliers are PPAP'ed with initial PPAP, to protect supply and maintain costs.</t>
  </si>
  <si>
    <t>Product and capacity requirements are understood throughout the facility and supply chain.</t>
  </si>
  <si>
    <t>Utilization of  product control plans with inspection requirements and identification of key product/process characteristics.</t>
  </si>
  <si>
    <t>Process set up verification is used and documented.</t>
  </si>
  <si>
    <t>Nonconforming material is identified and controlled to prevent its use or shipment to customers in receiving, in-process, outgoing and customer returns.</t>
  </si>
  <si>
    <t>Returned material is analyzed for determination of cause for rejection and initiation of corrective action.</t>
  </si>
  <si>
    <t>Reworked material is re-qualified prior to use or shipment.</t>
  </si>
  <si>
    <t>The supplier uses management reviews to guide and track continuous improvement projects.</t>
  </si>
  <si>
    <t>Current Annual Sales</t>
  </si>
  <si>
    <t>Risk Management</t>
  </si>
  <si>
    <t>1.5</t>
  </si>
  <si>
    <t>5.6</t>
  </si>
  <si>
    <t>3.3</t>
  </si>
  <si>
    <t>Purchasing Performance     3 = Green  2 = Yellow  0 = Red</t>
  </si>
  <si>
    <t>Delivery Performance          3 = Green  2 = Yellow  0 = Red</t>
  </si>
  <si>
    <t>Quality Performance            3 = Green  2 = Yellow  0 = Red</t>
  </si>
  <si>
    <t>Capacity</t>
  </si>
  <si>
    <t xml:space="preserve">3. Supplier Performance Report Card Score to Powers and Sons - New Supplier = 100% </t>
  </si>
  <si>
    <t>Supplier Performance Report Card Score to Powers and Sons Section Score:</t>
  </si>
  <si>
    <t>Supplier Performance Report Card Score to Powers and Sons</t>
  </si>
  <si>
    <t>Risk Weight</t>
  </si>
  <si>
    <t>P&amp;S Score</t>
  </si>
  <si>
    <t>Possible Score</t>
  </si>
  <si>
    <t>Total Score</t>
  </si>
  <si>
    <t>Total Possible Points     1323</t>
  </si>
  <si>
    <t>PO address:</t>
  </si>
  <si>
    <t>Payment address:</t>
  </si>
  <si>
    <t xml:space="preserve">Payment - PO </t>
  </si>
  <si>
    <t>Supplier Assessment Date:</t>
  </si>
  <si>
    <t>P&amp;S Assessment Date:</t>
  </si>
  <si>
    <t>Supplier                                   Verification Date and Comments</t>
  </si>
  <si>
    <t>P&amp;S                                          Verification Date and Comments</t>
  </si>
  <si>
    <r>
      <t xml:space="preserve">1.  Obtain Assessment file from the </t>
    </r>
    <r>
      <rPr>
        <b/>
        <i/>
        <sz val="10"/>
        <rFont val="Calibri"/>
        <family val="2"/>
      </rPr>
      <t>http://supplier.powersandsonsllc.com</t>
    </r>
    <r>
      <rPr>
        <sz val="10"/>
        <rFont val="Calibri"/>
        <family val="2"/>
      </rPr>
      <t xml:space="preserve">
2.  Fill out the Assessment Form and Supplier Key Personnel Form.  Sections and questions that do not apply will be identified with the "N/A" label.                                                                                                                                                                                                     
                                                                                                                                                                                                                                                  3. At the completion of the assessment, scores are compiled for both the individual sections of the assessment and an overall result.  These results are shown in the tab Scoring Summary.  
4.  If any question is scored "1" or less, the corrective action form needs to be filled out for that item.  The Corrective Action form will be used to record, track and close out the non-conformance.                                                                                                                                                                                                                                                                                                                                                                                                                                                                                                                                                                                                                                                                                                                                                                                                                                                                                                                                                                                                                                                                                                                                                                                           
                                                                                                                                                                                                                                                     5.  The supplier needs to return the completed assessment and all tabs to the Purchasing Department at pspurchasing@powersandsonsllc.com.                                                                                                                                                                                                                                                                                                                                                                                                                                                                                                                                                                        
                                                                                                                                                                                                                                               If Powers and Sons decides to complete a second party assessment, the same form and scoring guidlines will be utilized.  </t>
    </r>
  </si>
  <si>
    <r>
      <rPr>
        <b/>
        <sz val="10"/>
        <rFont val="Calibri"/>
        <family val="2"/>
      </rPr>
      <t>Current Supplier:</t>
    </r>
    <r>
      <rPr>
        <sz val="10"/>
        <rFont val="Calibri"/>
        <family val="2"/>
      </rPr>
      <t xml:space="preserve"> Performance not consistent with minimum standards. </t>
    </r>
    <r>
      <rPr>
        <b/>
        <sz val="10"/>
        <rFont val="Calibri"/>
        <family val="2"/>
      </rPr>
      <t>Not Recommended for New Business.</t>
    </r>
    <r>
      <rPr>
        <sz val="10"/>
        <rFont val="Calibri"/>
        <family val="2"/>
      </rPr>
      <t xml:space="preserve"> </t>
    </r>
    <r>
      <rPr>
        <b/>
        <sz val="10"/>
        <rFont val="Calibri"/>
        <family val="2"/>
      </rPr>
      <t>A corrective action plan must be provided and implemented within 60 days. Failure wil result in alternative site sourcing</t>
    </r>
  </si>
  <si>
    <t>Powers and Sons LLC Supplier Assessment Instructions</t>
  </si>
  <si>
    <t xml:space="preserve">Powers and Sons LLC Supplier Assessment </t>
  </si>
  <si>
    <t>Powers and Sons LLC Supplier On-Site Assessment
Corrective Action Form</t>
  </si>
  <si>
    <t>Powers and Sons LLC Supplier Scoring Summary</t>
  </si>
  <si>
    <t>Do you complete an annual MMOG/LE (Materials Management Operations Guideline/Logistics Evaluation)?  What is your score?</t>
  </si>
  <si>
    <t>Should an on-site assessment be performed?</t>
  </si>
  <si>
    <t>NO______</t>
  </si>
  <si>
    <t>QUALITY CONTROL REPRESENTATIVE</t>
  </si>
  <si>
    <t>YES______</t>
  </si>
  <si>
    <t>ENGINEERING REPRESENTATIVE</t>
  </si>
  <si>
    <t>REVIEWED BY POWERS &amp; SONS - SIGNATURES:</t>
  </si>
  <si>
    <t>SUPPLIER DEVELOPMENT MANAGER</t>
  </si>
  <si>
    <t>What percent of your business is Automotive?  3 = &gt; 50%  2 = &gt; 5%  1  = Less than 5%</t>
  </si>
  <si>
    <t>Do you test and document the contingency plan annually?  &gt; 75% = 3  &gt; 50% = 2</t>
  </si>
  <si>
    <t>Do you support Conflict Mineral Reporting?</t>
  </si>
  <si>
    <t xml:space="preserve">What is your overall plant capacity running at?     85% or less = 3  86% - 94% = 2  95% - 98% = 1  Above = 0.  What is the actual %: _______________________. </t>
  </si>
  <si>
    <t>Are you utilizing temps in any postion?  No = 3  10% or under = 2  15% or under = 1  Over 15% = 0</t>
  </si>
  <si>
    <t xml:space="preserve">Have you verified and documented the sub-supplier's ability to meet current volumes with P&amp;S?         Capacity form available = 3  Limited documentation = 2    </t>
  </si>
  <si>
    <t>Does your company have an environmental management system that complies with state and local requirements?</t>
  </si>
  <si>
    <t>13.16</t>
  </si>
  <si>
    <t>Please give us your DUNS Number</t>
  </si>
  <si>
    <t>Are the Purchase Orders reviewed for commitment to qty, price, delivery date, delivery method, FOB and any additional special requirements or instructions?  If any differences arises the differences are resolved prior to acceptance of the order.</t>
  </si>
  <si>
    <t>President / CEO</t>
  </si>
  <si>
    <t>Extension</t>
  </si>
  <si>
    <t>Sales Contact</t>
  </si>
  <si>
    <t>Do you have a quality system registered to a recognized standard, IATF 16949 Certified = 3, ISO 9001 = 2,  Anything less than those = 1</t>
  </si>
  <si>
    <t>What capacity are you running on equipment to make our parts?   85% or less = 3      86% - 94% = 2             95% - 98% = 1  Above = 0.  What is the actual %: _____________________.</t>
  </si>
  <si>
    <t>Have contingency plans been prepared to satisfy customer requirements in the event of an emergency such as, but not limited to, key equipment failures, interuption from externally provided product, processes, and services; recurring natural disasters, fires, pandemics, utility interruptions, cyber-attacks on IT systems, labor shortages or infrastucture disruptions, and field returns?</t>
  </si>
  <si>
    <t>A formal business/manufacturing system is in place ( Capacity Planning, Shop Floor Control, ERP, PLEX, etc.)</t>
  </si>
  <si>
    <t xml:space="preserve">You have the ability to meet our Supplier Information Manual requirements - http://supplier.powersandsonsllc.com </t>
  </si>
  <si>
    <t>If your IATF16949 or ISO9001 certified, what is your certifying body (i.e. ANAB)</t>
  </si>
  <si>
    <r>
      <t xml:space="preserve">Each department has goals that are defined, measured and focus on the use of the quality policy, objectives, audit results, analysis of data, corrective / preventive actions, and </t>
    </r>
    <r>
      <rPr>
        <sz val="10"/>
        <color rgb="FFFF0000"/>
        <rFont val="Calibri"/>
        <family val="2"/>
        <scheme val="minor"/>
      </rPr>
      <t>cascading of Customer Specific Requirements.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</si>
</sst>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 #,##0_ ;_ * &quot;\&quot;&quot;\&quot;&quot;\&quot;\-#,##0_ ;_ * &quot;-&quot;_ ;_ @_ "/>
    <numFmt numFmtId="165" formatCode="&quot;$&quot;#,##0.00_);[Red]&quot;\&quot;&quot;\&quot;&quot;\&quot;&quot;\&quot;&quot;\&quot;\(&quot;$&quot;#,##0.00&quot;\&quot;&quot;\&quot;&quot;\&quot;&quot;\&quot;&quot;\&quot;\)"/>
    <numFmt numFmtId="166" formatCode="0.0%"/>
    <numFmt numFmtId="167" formatCode="&quot;$&quot;#,##0.00"/>
    <numFmt numFmtId="168" formatCode="&quot;DM&quot;#,##0;[Red]\-&quot;DM&quot;#,##0"/>
    <numFmt numFmtId="169" formatCode="&quot;DM&quot;#,##0.00;[Red]\-&quot;DM&quot;#,##0.00"/>
    <numFmt numFmtId="170" formatCode="m/d/yy;@"/>
  </numFmts>
  <fonts count="40">
    <font>
      <sz val="12"/>
      <name val="宋体"/>
      <charset val="134"/>
    </font>
    <font>
      <sz val="10"/>
      <name val="NT-MingLight*DynaLab"/>
      <family val="1"/>
    </font>
    <font>
      <sz val="10"/>
      <name val="Arial"/>
      <family val="2"/>
    </font>
    <font>
      <sz val="9"/>
      <name val="Arial"/>
      <family val="2"/>
    </font>
    <font>
      <sz val="9"/>
      <name val="Helv"/>
      <family val="2"/>
    </font>
    <font>
      <sz val="10"/>
      <name val="Calibri"/>
      <family val="2"/>
    </font>
    <font>
      <b/>
      <sz val="10"/>
      <name val="Calibri"/>
      <family val="2"/>
    </font>
    <font>
      <sz val="12"/>
      <name val="宋体"/>
      <charset val="134"/>
    </font>
    <font>
      <sz val="12"/>
      <name val="Arial MT"/>
      <family val="2"/>
    </font>
    <font>
      <sz val="8"/>
      <name val="Times New Roman"/>
      <family val="1"/>
    </font>
    <font>
      <b/>
      <sz val="10"/>
      <name val="Helv"/>
      <family val="2"/>
    </font>
    <font>
      <sz val="10"/>
      <name val="MS Sans Serif"/>
      <family val="2"/>
    </font>
    <font>
      <u/>
      <sz val="10"/>
      <color indexed="12"/>
      <name val="MS Sans Serif"/>
      <family val="2"/>
    </font>
    <font>
      <sz val="12"/>
      <name val="新細明體"/>
      <family val="1"/>
      <charset val="136"/>
    </font>
    <font>
      <sz val="14"/>
      <name val="ＭＳ 明朝"/>
      <family val="1"/>
      <charset val="136"/>
    </font>
    <font>
      <sz val="11"/>
      <name val="明朝"/>
      <family val="1"/>
      <charset val="136"/>
    </font>
    <font>
      <u/>
      <sz val="10"/>
      <color indexed="14"/>
      <name val="MS Sans Serif"/>
      <family val="2"/>
    </font>
    <font>
      <sz val="12"/>
      <name val="Times New Roman"/>
      <family val="1"/>
    </font>
    <font>
      <b/>
      <i/>
      <sz val="10"/>
      <name val="Calibri"/>
      <family val="2"/>
    </font>
    <font>
      <b/>
      <sz val="11"/>
      <color theme="1"/>
      <name val="Calibri"/>
      <family val="2"/>
      <scheme val="minor"/>
    </font>
    <font>
      <sz val="10"/>
      <name val="Calibri"/>
      <family val="2"/>
      <scheme val="minor"/>
    </font>
    <font>
      <b/>
      <sz val="10"/>
      <name val="Calibri"/>
      <family val="2"/>
      <scheme val="minor"/>
    </font>
    <font>
      <sz val="8"/>
      <name val="Calibri"/>
      <family val="2"/>
      <scheme val="minor"/>
    </font>
    <font>
      <sz val="14"/>
      <name val="Calibri"/>
      <family val="2"/>
      <scheme val="minor"/>
    </font>
    <font>
      <b/>
      <sz val="14"/>
      <name val="Calibri"/>
      <family val="2"/>
      <scheme val="minor"/>
    </font>
    <font>
      <sz val="12"/>
      <name val="Calibri"/>
      <family val="2"/>
      <scheme val="minor"/>
    </font>
    <font>
      <sz val="10"/>
      <color theme="0"/>
      <name val="Calibri"/>
      <family val="2"/>
      <scheme val="minor"/>
    </font>
    <font>
      <b/>
      <i/>
      <u/>
      <sz val="10"/>
      <name val="Calibri"/>
      <family val="2"/>
      <scheme val="minor"/>
    </font>
    <font>
      <b/>
      <sz val="12"/>
      <name val="Calibri"/>
      <family val="2"/>
      <scheme val="minor"/>
    </font>
    <font>
      <b/>
      <sz val="8"/>
      <name val="Calibri"/>
      <family val="2"/>
      <scheme val="minor"/>
    </font>
    <font>
      <b/>
      <sz val="10"/>
      <color theme="0"/>
      <name val="Calibri"/>
      <family val="2"/>
      <scheme val="minor"/>
    </font>
    <font>
      <b/>
      <sz val="12"/>
      <color theme="0"/>
      <name val="Calibri"/>
      <family val="2"/>
      <scheme val="minor"/>
    </font>
    <font>
      <sz val="10"/>
      <color theme="1"/>
      <name val="Calibri"/>
      <family val="2"/>
      <scheme val="minor"/>
    </font>
    <font>
      <b/>
      <sz val="16"/>
      <name val="Calibri"/>
      <family val="2"/>
      <scheme val="minor"/>
    </font>
    <font>
      <sz val="10"/>
      <color rgb="FFFF0000"/>
      <name val="Calibri"/>
      <family val="2"/>
      <scheme val="minor"/>
    </font>
    <font>
      <sz val="22"/>
      <color theme="1"/>
      <name val="Calibri"/>
      <family val="2"/>
      <scheme val="minor"/>
    </font>
    <font>
      <b/>
      <sz val="14"/>
      <color theme="1"/>
      <name val="Calibri"/>
      <family val="2"/>
      <scheme val="minor"/>
    </font>
    <font>
      <b/>
      <u/>
      <sz val="12"/>
      <name val="Calibri"/>
      <family val="2"/>
      <scheme val="minor"/>
    </font>
    <font>
      <sz val="9"/>
      <color indexed="81"/>
      <name val="Tahoma"/>
      <family val="2"/>
    </font>
    <font>
      <b/>
      <sz val="9"/>
      <color indexed="81"/>
      <name val="Tahoma"/>
      <family val="2"/>
    </font>
  </fonts>
  <fills count="11">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3" tint="0.59999389629810485"/>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rgb="FFFFFF00"/>
      </patternFill>
    </fill>
  </fills>
  <borders count="42">
    <border>
      <left/>
      <right/>
      <top/>
      <bottom/>
      <diagonal/>
    </border>
    <border>
      <left style="double">
        <color indexed="64"/>
      </left>
      <right/>
      <top/>
      <bottom style="hair">
        <color indexed="64"/>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s>
  <cellStyleXfs count="27">
    <xf numFmtId="0" fontId="0" fillId="0" borderId="0"/>
    <xf numFmtId="164" fontId="8" fillId="2" borderId="1">
      <alignment horizontal="center" vertical="center"/>
    </xf>
    <xf numFmtId="0" fontId="9" fillId="0" borderId="0">
      <alignment horizontal="center" wrapText="1"/>
      <protection locked="0"/>
    </xf>
    <xf numFmtId="165" fontId="2" fillId="0" borderId="0" applyFill="0" applyBorder="0" applyAlignment="0"/>
    <xf numFmtId="166" fontId="2" fillId="0" borderId="0" applyFill="0" applyBorder="0" applyAlignment="0"/>
    <xf numFmtId="167" fontId="2" fillId="0" borderId="0" applyFill="0" applyBorder="0" applyAlignment="0"/>
    <xf numFmtId="0" fontId="10" fillId="0" borderId="0"/>
    <xf numFmtId="0" fontId="1" fillId="0" borderId="0" applyNumberFormat="0" applyFill="0" applyProtection="0"/>
    <xf numFmtId="0" fontId="3" fillId="0" borderId="2">
      <alignment horizontal="center"/>
    </xf>
    <xf numFmtId="0" fontId="2" fillId="0" borderId="0"/>
    <xf numFmtId="9" fontId="7"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11" fillId="0" borderId="0"/>
    <xf numFmtId="168" fontId="11" fillId="0" borderId="0" applyFont="0" applyFill="0" applyBorder="0" applyAlignment="0" applyProtection="0"/>
    <xf numFmtId="169" fontId="11" fillId="0" borderId="0" applyFont="0" applyFill="0" applyBorder="0" applyAlignment="0" applyProtection="0"/>
    <xf numFmtId="0" fontId="12" fillId="0" borderId="0" applyNumberFormat="0" applyFill="0" applyBorder="0" applyAlignment="0" applyProtection="0"/>
    <xf numFmtId="0" fontId="13" fillId="0" borderId="0"/>
    <xf numFmtId="0" fontId="14" fillId="0" borderId="0"/>
    <xf numFmtId="43" fontId="2" fillId="0" borderId="0" applyFont="0" applyFill="0" applyBorder="0" applyAlignment="0" applyProtection="0"/>
    <xf numFmtId="41" fontId="2" fillId="0" borderId="0" applyFont="0" applyFill="0" applyBorder="0" applyAlignment="0" applyProtection="0"/>
    <xf numFmtId="0" fontId="15" fillId="0" borderId="0"/>
    <xf numFmtId="0" fontId="16" fillId="0" borderId="0" applyNumberFormat="0" applyFill="0" applyBorder="0" applyAlignment="0" applyProtection="0"/>
    <xf numFmtId="42" fontId="17"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cellStyleXfs>
  <cellXfs count="342">
    <xf numFmtId="0" fontId="0" fillId="0" borderId="0" xfId="0"/>
    <xf numFmtId="0" fontId="20" fillId="0" borderId="0" xfId="0" applyFont="1"/>
    <xf numFmtId="0" fontId="20" fillId="0" borderId="0" xfId="0" applyFont="1" applyAlignment="1">
      <alignment horizontal="center"/>
    </xf>
    <xf numFmtId="0" fontId="20" fillId="0" borderId="0" xfId="0" applyFont="1" applyAlignment="1">
      <alignment wrapText="1"/>
    </xf>
    <xf numFmtId="0" fontId="20" fillId="0" borderId="0" xfId="0" applyFont="1" applyAlignment="1">
      <alignment vertical="center"/>
    </xf>
    <xf numFmtId="0" fontId="22" fillId="0" borderId="0" xfId="0" applyFont="1"/>
    <xf numFmtId="0" fontId="20" fillId="0" borderId="0" xfId="0" applyFont="1" applyAlignment="1">
      <alignment horizontal="center" wrapText="1"/>
    </xf>
    <xf numFmtId="0" fontId="20" fillId="5" borderId="0" xfId="0" applyFont="1" applyFill="1"/>
    <xf numFmtId="49" fontId="20" fillId="5" borderId="0" xfId="0" applyNumberFormat="1" applyFont="1" applyFill="1" applyAlignment="1">
      <alignment horizontal="center"/>
    </xf>
    <xf numFmtId="0" fontId="20" fillId="5" borderId="0" xfId="0" applyFont="1" applyFill="1" applyAlignment="1">
      <alignment wrapText="1"/>
    </xf>
    <xf numFmtId="0" fontId="20" fillId="5" borderId="0" xfId="0" applyFont="1" applyFill="1" applyAlignment="1">
      <alignment horizontal="center" wrapText="1"/>
    </xf>
    <xf numFmtId="0" fontId="20" fillId="5" borderId="0" xfId="0" applyFont="1" applyFill="1" applyAlignment="1">
      <alignment horizontal="center"/>
    </xf>
    <xf numFmtId="49" fontId="20" fillId="5" borderId="7" xfId="0" applyNumberFormat="1" applyFont="1" applyFill="1" applyBorder="1" applyAlignment="1">
      <alignment horizontal="center"/>
    </xf>
    <xf numFmtId="0" fontId="20" fillId="5" borderId="8" xfId="0" applyFont="1" applyFill="1" applyBorder="1" applyAlignment="1">
      <alignment wrapText="1"/>
    </xf>
    <xf numFmtId="0" fontId="20" fillId="5" borderId="8" xfId="0" applyFont="1" applyFill="1" applyBorder="1" applyAlignment="1">
      <alignment horizontal="center" wrapText="1"/>
    </xf>
    <xf numFmtId="0" fontId="20" fillId="5" borderId="8" xfId="0" applyFont="1" applyFill="1" applyBorder="1" applyAlignment="1">
      <alignment horizontal="center"/>
    </xf>
    <xf numFmtId="49" fontId="24" fillId="5" borderId="8" xfId="0" applyNumberFormat="1" applyFont="1" applyFill="1" applyBorder="1" applyAlignment="1">
      <alignment horizontal="right"/>
    </xf>
    <xf numFmtId="9" fontId="24" fillId="5" borderId="11" xfId="10" applyFont="1" applyFill="1" applyBorder="1" applyAlignment="1">
      <alignment horizontal="center"/>
    </xf>
    <xf numFmtId="1" fontId="20" fillId="5" borderId="0" xfId="0" applyNumberFormat="1" applyFont="1" applyFill="1" applyAlignment="1">
      <alignment horizontal="center"/>
    </xf>
    <xf numFmtId="0" fontId="21" fillId="5" borderId="0" xfId="0" applyFont="1" applyFill="1" applyAlignment="1">
      <alignment horizontal="center" vertical="center" wrapText="1"/>
    </xf>
    <xf numFmtId="49" fontId="20" fillId="5" borderId="12" xfId="0" applyNumberFormat="1" applyFont="1" applyFill="1" applyBorder="1"/>
    <xf numFmtId="49" fontId="20" fillId="5" borderId="13" xfId="0" applyNumberFormat="1" applyFont="1" applyFill="1" applyBorder="1"/>
    <xf numFmtId="49" fontId="20" fillId="5" borderId="14" xfId="0" applyNumberFormat="1" applyFont="1" applyFill="1" applyBorder="1"/>
    <xf numFmtId="49" fontId="27" fillId="0" borderId="5" xfId="0" applyNumberFormat="1" applyFont="1" applyBorder="1" applyAlignment="1">
      <alignment vertical="center" wrapText="1"/>
    </xf>
    <xf numFmtId="49" fontId="27" fillId="0" borderId="5" xfId="0" applyNumberFormat="1" applyFont="1" applyBorder="1" applyAlignment="1">
      <alignment horizontal="center" vertical="center" wrapText="1"/>
    </xf>
    <xf numFmtId="1" fontId="20" fillId="5" borderId="3" xfId="0" applyNumberFormat="1" applyFont="1" applyFill="1" applyBorder="1" applyAlignment="1" applyProtection="1">
      <alignment horizontal="center" vertical="center"/>
      <protection locked="0"/>
    </xf>
    <xf numFmtId="0" fontId="20" fillId="0" borderId="14" xfId="0" applyFont="1" applyBorder="1" applyAlignment="1" applyProtection="1">
      <alignment horizontal="center" vertical="center" wrapText="1"/>
      <protection locked="0"/>
    </xf>
    <xf numFmtId="1" fontId="20" fillId="0" borderId="3" xfId="0" applyNumberFormat="1" applyFont="1" applyBorder="1" applyAlignment="1" applyProtection="1">
      <alignment horizontal="center" vertical="center"/>
      <protection locked="0"/>
    </xf>
    <xf numFmtId="1" fontId="20" fillId="3" borderId="3" xfId="0" applyNumberFormat="1" applyFont="1" applyFill="1" applyBorder="1" applyAlignment="1" applyProtection="1">
      <alignment horizontal="center" vertical="center"/>
      <protection locked="0"/>
    </xf>
    <xf numFmtId="9" fontId="20" fillId="6" borderId="3" xfId="0" applyNumberFormat="1" applyFont="1" applyFill="1" applyBorder="1" applyAlignment="1">
      <alignment horizontal="center" vertical="center"/>
    </xf>
    <xf numFmtId="49" fontId="28" fillId="5" borderId="0" xfId="0" applyNumberFormat="1" applyFont="1" applyFill="1" applyAlignment="1">
      <alignment horizontal="center" vertical="center" wrapText="1"/>
    </xf>
    <xf numFmtId="0" fontId="20" fillId="5" borderId="3" xfId="0" applyFont="1" applyFill="1" applyBorder="1" applyAlignment="1">
      <alignment horizontal="center" vertical="center"/>
    </xf>
    <xf numFmtId="49" fontId="20" fillId="5" borderId="3" xfId="0" applyNumberFormat="1" applyFont="1" applyFill="1" applyBorder="1" applyAlignment="1">
      <alignment horizontal="center" vertical="center"/>
    </xf>
    <xf numFmtId="49" fontId="20" fillId="0" borderId="3" xfId="0" applyNumberFormat="1" applyFont="1" applyBorder="1" applyAlignment="1">
      <alignment horizontal="center" vertical="center"/>
    </xf>
    <xf numFmtId="49" fontId="20" fillId="0" borderId="3" xfId="0" applyNumberFormat="1" applyFont="1" applyBorder="1" applyAlignment="1">
      <alignment horizontal="center" vertical="top"/>
    </xf>
    <xf numFmtId="9" fontId="24" fillId="5" borderId="11" xfId="10" applyFont="1" applyFill="1" applyBorder="1" applyAlignment="1" applyProtection="1">
      <alignment horizontal="center"/>
    </xf>
    <xf numFmtId="0" fontId="22" fillId="0" borderId="0" xfId="0" applyFont="1" applyAlignment="1">
      <alignment vertical="center"/>
    </xf>
    <xf numFmtId="0" fontId="20" fillId="5" borderId="0" xfId="0" applyFont="1" applyFill="1" applyAlignment="1">
      <alignment horizontal="center" vertical="center" wrapText="1"/>
    </xf>
    <xf numFmtId="0" fontId="20" fillId="5" borderId="0" xfId="0" applyFont="1" applyFill="1" applyAlignment="1">
      <alignment horizontal="right" vertical="center"/>
    </xf>
    <xf numFmtId="0" fontId="20" fillId="5" borderId="0" xfId="0" applyFont="1" applyFill="1" applyAlignment="1">
      <alignment vertical="center" wrapText="1"/>
    </xf>
    <xf numFmtId="0" fontId="21" fillId="5" borderId="0" xfId="0" applyFont="1" applyFill="1" applyAlignment="1">
      <alignment vertical="center" wrapText="1"/>
    </xf>
    <xf numFmtId="0" fontId="20" fillId="5" borderId="0" xfId="0" applyFont="1" applyFill="1" applyAlignment="1">
      <alignment horizontal="center" vertical="center"/>
    </xf>
    <xf numFmtId="0" fontId="21" fillId="5" borderId="0" xfId="0" applyFont="1" applyFill="1" applyAlignment="1">
      <alignment vertical="center"/>
    </xf>
    <xf numFmtId="0" fontId="21" fillId="5" borderId="10" xfId="0" applyFont="1" applyFill="1" applyBorder="1" applyAlignment="1">
      <alignment vertical="center"/>
    </xf>
    <xf numFmtId="49" fontId="20" fillId="5" borderId="4" xfId="0" applyNumberFormat="1" applyFont="1" applyFill="1" applyBorder="1" applyAlignment="1">
      <alignment horizontal="left" vertical="center"/>
    </xf>
    <xf numFmtId="49" fontId="20" fillId="5" borderId="5" xfId="0" applyNumberFormat="1" applyFont="1" applyFill="1" applyBorder="1" applyAlignment="1">
      <alignment horizontal="left" vertical="center"/>
    </xf>
    <xf numFmtId="0" fontId="20" fillId="5" borderId="5" xfId="0" applyFont="1" applyFill="1" applyBorder="1" applyAlignment="1">
      <alignment vertical="center" wrapText="1"/>
    </xf>
    <xf numFmtId="0" fontId="20" fillId="5" borderId="5" xfId="0" applyFont="1" applyFill="1" applyBorder="1" applyAlignment="1">
      <alignment horizontal="center" vertical="center" wrapText="1"/>
    </xf>
    <xf numFmtId="0" fontId="20" fillId="5" borderId="5" xfId="0" applyFont="1" applyFill="1" applyBorder="1" applyAlignment="1">
      <alignment horizontal="center" vertical="center"/>
    </xf>
    <xf numFmtId="0" fontId="20" fillId="5" borderId="5" xfId="0" applyFont="1" applyFill="1" applyBorder="1" applyAlignment="1">
      <alignment horizontal="right" vertical="center"/>
    </xf>
    <xf numFmtId="0" fontId="20" fillId="5" borderId="6" xfId="0" applyFont="1" applyFill="1" applyBorder="1" applyAlignment="1">
      <alignment vertical="center"/>
    </xf>
    <xf numFmtId="49" fontId="20" fillId="5" borderId="0" xfId="0" applyNumberFormat="1" applyFont="1" applyFill="1" applyAlignment="1">
      <alignment horizontal="left" vertical="center"/>
    </xf>
    <xf numFmtId="0" fontId="20" fillId="5" borderId="0" xfId="0" applyFont="1" applyFill="1" applyAlignment="1">
      <alignment vertical="center"/>
    </xf>
    <xf numFmtId="49" fontId="20" fillId="5" borderId="0" xfId="0" applyNumberFormat="1" applyFont="1" applyFill="1" applyAlignment="1">
      <alignment horizontal="right" vertical="center"/>
    </xf>
    <xf numFmtId="49" fontId="20" fillId="5" borderId="9" xfId="0" applyNumberFormat="1" applyFont="1" applyFill="1" applyBorder="1" applyAlignment="1">
      <alignment horizontal="left" vertical="center"/>
    </xf>
    <xf numFmtId="49" fontId="20" fillId="5" borderId="0" xfId="0" applyNumberFormat="1" applyFont="1" applyFill="1" applyAlignment="1">
      <alignment horizontal="center" vertical="center"/>
    </xf>
    <xf numFmtId="0" fontId="20" fillId="3" borderId="0" xfId="0" applyFont="1" applyFill="1"/>
    <xf numFmtId="0" fontId="20" fillId="3" borderId="0" xfId="0" applyFont="1" applyFill="1" applyAlignment="1">
      <alignment vertical="center"/>
    </xf>
    <xf numFmtId="49" fontId="20" fillId="0" borderId="0" xfId="0" applyNumberFormat="1" applyFont="1" applyAlignment="1">
      <alignment horizontal="center" vertical="top"/>
    </xf>
    <xf numFmtId="49" fontId="20" fillId="0" borderId="0" xfId="0" quotePrefix="1" applyNumberFormat="1" applyFont="1" applyAlignment="1">
      <alignment vertical="top" wrapText="1"/>
    </xf>
    <xf numFmtId="49" fontId="20" fillId="0" borderId="0" xfId="0" quotePrefix="1" applyNumberFormat="1" applyFont="1" applyAlignment="1">
      <alignment horizontal="center" vertical="top" wrapText="1"/>
    </xf>
    <xf numFmtId="1" fontId="20" fillId="0" borderId="0" xfId="0" applyNumberFormat="1" applyFont="1" applyAlignment="1">
      <alignment horizontal="center" wrapText="1"/>
    </xf>
    <xf numFmtId="49" fontId="20" fillId="0" borderId="0" xfId="0" applyNumberFormat="1" applyFont="1" applyAlignment="1">
      <alignment vertical="top" wrapText="1"/>
    </xf>
    <xf numFmtId="49" fontId="20" fillId="0" borderId="0" xfId="0" applyNumberFormat="1" applyFont="1" applyAlignment="1">
      <alignment horizontal="center" vertical="top" wrapText="1"/>
    </xf>
    <xf numFmtId="1" fontId="20" fillId="0" borderId="0" xfId="0" applyNumberFormat="1" applyFont="1" applyAlignment="1">
      <alignment horizontal="center" vertical="top"/>
    </xf>
    <xf numFmtId="49" fontId="21" fillId="0" borderId="0" xfId="0" applyNumberFormat="1" applyFont="1" applyAlignment="1">
      <alignment horizontal="left" wrapText="1"/>
    </xf>
    <xf numFmtId="49" fontId="21" fillId="0" borderId="0" xfId="0" applyNumberFormat="1" applyFont="1" applyAlignment="1">
      <alignment horizontal="center" wrapText="1"/>
    </xf>
    <xf numFmtId="0" fontId="21" fillId="0" borderId="0" xfId="0" applyFont="1" applyAlignment="1">
      <alignment horizontal="center" vertical="top"/>
    </xf>
    <xf numFmtId="0" fontId="20" fillId="0" borderId="0" xfId="0" applyFont="1" applyAlignment="1">
      <alignment horizontal="left" wrapText="1"/>
    </xf>
    <xf numFmtId="0" fontId="21" fillId="0" borderId="0" xfId="0" applyFont="1" applyAlignment="1">
      <alignment horizontal="center" vertical="top" wrapText="1"/>
    </xf>
    <xf numFmtId="49" fontId="20" fillId="0" borderId="0" xfId="0" applyNumberFormat="1" applyFont="1" applyAlignment="1">
      <alignment horizontal="center"/>
    </xf>
    <xf numFmtId="1" fontId="20" fillId="0" borderId="0" xfId="0" applyNumberFormat="1" applyFont="1" applyAlignment="1">
      <alignment horizontal="center"/>
    </xf>
    <xf numFmtId="0" fontId="21" fillId="0" borderId="0" xfId="0" applyFont="1" applyAlignment="1">
      <alignment horizontal="center" vertical="center" wrapText="1"/>
    </xf>
    <xf numFmtId="49" fontId="27" fillId="0" borderId="0" xfId="0" applyNumberFormat="1" applyFont="1" applyAlignment="1">
      <alignment vertical="center" wrapText="1"/>
    </xf>
    <xf numFmtId="49" fontId="27" fillId="0" borderId="0" xfId="0" applyNumberFormat="1" applyFont="1" applyAlignment="1">
      <alignment horizontal="center" vertical="center" wrapText="1"/>
    </xf>
    <xf numFmtId="49" fontId="21" fillId="0" borderId="0" xfId="0" applyNumberFormat="1" applyFont="1" applyAlignment="1">
      <alignment horizontal="left" vertical="center"/>
    </xf>
    <xf numFmtId="49" fontId="21" fillId="0" borderId="0" xfId="0" applyNumberFormat="1" applyFont="1" applyAlignment="1">
      <alignment horizontal="left" vertical="center" wrapText="1"/>
    </xf>
    <xf numFmtId="49" fontId="21" fillId="0" borderId="0" xfId="0" applyNumberFormat="1" applyFont="1" applyAlignment="1">
      <alignment horizontal="center" vertical="center" wrapText="1"/>
    </xf>
    <xf numFmtId="49" fontId="21" fillId="0" borderId="0" xfId="0" applyNumberFormat="1" applyFont="1" applyAlignment="1">
      <alignment horizontal="center" vertical="center"/>
    </xf>
    <xf numFmtId="49" fontId="21" fillId="0" borderId="0" xfId="0" applyNumberFormat="1" applyFont="1" applyAlignment="1">
      <alignment vertical="center" wrapText="1"/>
    </xf>
    <xf numFmtId="0" fontId="20" fillId="0" borderId="9" xfId="0" applyFont="1" applyBorder="1" applyAlignment="1">
      <alignment vertical="center"/>
    </xf>
    <xf numFmtId="0" fontId="20" fillId="0" borderId="0" xfId="0" applyFont="1" applyAlignment="1">
      <alignment horizontal="center" vertical="center"/>
    </xf>
    <xf numFmtId="49" fontId="28" fillId="6" borderId="19" xfId="0" applyNumberFormat="1" applyFont="1" applyFill="1" applyBorder="1" applyAlignment="1">
      <alignment horizontal="center" vertical="center"/>
    </xf>
    <xf numFmtId="0" fontId="28" fillId="6" borderId="20" xfId="0" applyFont="1" applyFill="1" applyBorder="1" applyAlignment="1">
      <alignment horizontal="center" vertical="center"/>
    </xf>
    <xf numFmtId="0" fontId="20" fillId="5" borderId="9" xfId="0" applyFont="1" applyFill="1" applyBorder="1" applyAlignment="1">
      <alignment vertical="center"/>
    </xf>
    <xf numFmtId="49" fontId="20" fillId="5" borderId="0" xfId="0" applyNumberFormat="1" applyFont="1" applyFill="1" applyAlignment="1">
      <alignment horizontal="center" vertical="top"/>
    </xf>
    <xf numFmtId="49" fontId="20" fillId="5" borderId="0" xfId="0" quotePrefix="1" applyNumberFormat="1" applyFont="1" applyFill="1" applyAlignment="1">
      <alignment vertical="top" wrapText="1"/>
    </xf>
    <xf numFmtId="49" fontId="20" fillId="5" borderId="0" xfId="0" quotePrefix="1" applyNumberFormat="1" applyFont="1" applyFill="1" applyAlignment="1">
      <alignment horizontal="center" vertical="top" wrapText="1"/>
    </xf>
    <xf numFmtId="1" fontId="20" fillId="5" borderId="0" xfId="0" applyNumberFormat="1" applyFont="1" applyFill="1" applyAlignment="1">
      <alignment horizontal="center" wrapText="1"/>
    </xf>
    <xf numFmtId="49" fontId="20" fillId="5" borderId="0" xfId="0" applyNumberFormat="1" applyFont="1" applyFill="1" applyAlignment="1">
      <alignment vertical="top" wrapText="1"/>
    </xf>
    <xf numFmtId="49" fontId="20" fillId="5" borderId="0" xfId="0" applyNumberFormat="1" applyFont="1" applyFill="1" applyAlignment="1">
      <alignment horizontal="center" vertical="top" wrapText="1"/>
    </xf>
    <xf numFmtId="1" fontId="20" fillId="5" borderId="0" xfId="0" applyNumberFormat="1" applyFont="1" applyFill="1" applyAlignment="1">
      <alignment horizontal="center" vertical="top"/>
    </xf>
    <xf numFmtId="0" fontId="0" fillId="5" borderId="0" xfId="0" applyFill="1"/>
    <xf numFmtId="49" fontId="27" fillId="5" borderId="0" xfId="0" applyNumberFormat="1" applyFont="1" applyFill="1" applyAlignment="1">
      <alignment vertical="center" wrapText="1"/>
    </xf>
    <xf numFmtId="49" fontId="27" fillId="5" borderId="0" xfId="0" applyNumberFormat="1" applyFont="1" applyFill="1" applyAlignment="1">
      <alignment horizontal="center" vertical="center" wrapText="1"/>
    </xf>
    <xf numFmtId="49" fontId="21" fillId="5" borderId="0" xfId="0" applyNumberFormat="1" applyFont="1" applyFill="1" applyAlignment="1">
      <alignment horizontal="left" vertical="center"/>
    </xf>
    <xf numFmtId="49" fontId="21" fillId="5" borderId="0" xfId="0" applyNumberFormat="1" applyFont="1" applyFill="1" applyAlignment="1">
      <alignment horizontal="left" vertical="center" wrapText="1"/>
    </xf>
    <xf numFmtId="49" fontId="21" fillId="5" borderId="0" xfId="0" applyNumberFormat="1" applyFont="1" applyFill="1" applyAlignment="1">
      <alignment horizontal="center" vertical="center" wrapText="1"/>
    </xf>
    <xf numFmtId="49" fontId="21" fillId="5" borderId="0" xfId="0" applyNumberFormat="1" applyFont="1" applyFill="1" applyAlignment="1">
      <alignment horizontal="center" vertical="center"/>
    </xf>
    <xf numFmtId="49" fontId="21" fillId="5" borderId="0" xfId="0" applyNumberFormat="1" applyFont="1" applyFill="1" applyAlignment="1">
      <alignment vertical="center" wrapText="1"/>
    </xf>
    <xf numFmtId="49" fontId="22" fillId="5" borderId="22" xfId="0" applyNumberFormat="1" applyFont="1" applyFill="1" applyBorder="1" applyAlignment="1" applyProtection="1">
      <alignment horizontal="center" vertical="center"/>
      <protection locked="0"/>
    </xf>
    <xf numFmtId="49" fontId="20" fillId="5" borderId="3" xfId="0" quotePrefix="1" applyNumberFormat="1" applyFont="1" applyFill="1" applyBorder="1" applyAlignment="1" applyProtection="1">
      <alignment vertical="center" wrapText="1"/>
      <protection locked="0"/>
    </xf>
    <xf numFmtId="0" fontId="20" fillId="5" borderId="16" xfId="0" applyFont="1" applyFill="1" applyBorder="1" applyAlignment="1" applyProtection="1">
      <alignment vertical="center" wrapText="1"/>
      <protection locked="0"/>
    </xf>
    <xf numFmtId="49" fontId="21" fillId="5" borderId="3" xfId="0" applyNumberFormat="1" applyFont="1" applyFill="1" applyBorder="1" applyAlignment="1" applyProtection="1">
      <alignment horizontal="left" vertical="center" wrapText="1"/>
      <protection locked="0"/>
    </xf>
    <xf numFmtId="49" fontId="20" fillId="5" borderId="3" xfId="0" applyNumberFormat="1" applyFont="1" applyFill="1" applyBorder="1" applyAlignment="1" applyProtection="1">
      <alignment vertical="center" wrapText="1"/>
      <protection locked="0"/>
    </xf>
    <xf numFmtId="49" fontId="22" fillId="5" borderId="23" xfId="0" applyNumberFormat="1" applyFont="1" applyFill="1" applyBorder="1" applyAlignment="1" applyProtection="1">
      <alignment horizontal="center" vertical="center"/>
      <protection locked="0"/>
    </xf>
    <xf numFmtId="49" fontId="20" fillId="5" borderId="17" xfId="0" applyNumberFormat="1" applyFont="1" applyFill="1" applyBorder="1" applyAlignment="1" applyProtection="1">
      <alignment vertical="center" wrapText="1"/>
      <protection locked="0"/>
    </xf>
    <xf numFmtId="0" fontId="20" fillId="5" borderId="17" xfId="0" applyFont="1" applyFill="1" applyBorder="1" applyAlignment="1" applyProtection="1">
      <alignment horizontal="center" vertical="center" wrapText="1"/>
      <protection locked="0"/>
    </xf>
    <xf numFmtId="0" fontId="20" fillId="5" borderId="18" xfId="0" applyFont="1" applyFill="1" applyBorder="1" applyAlignment="1" applyProtection="1">
      <alignment vertical="center" wrapText="1"/>
      <protection locked="0"/>
    </xf>
    <xf numFmtId="0" fontId="30" fillId="7" borderId="3" xfId="0" applyFont="1" applyFill="1" applyBorder="1" applyAlignment="1">
      <alignment horizontal="center" vertical="center" wrapText="1"/>
    </xf>
    <xf numFmtId="0" fontId="21" fillId="8" borderId="3" xfId="0" applyFont="1" applyFill="1" applyBorder="1" applyAlignment="1">
      <alignment horizontal="center" vertical="center" wrapText="1"/>
    </xf>
    <xf numFmtId="0" fontId="30" fillId="9" borderId="3" xfId="0" applyFont="1" applyFill="1" applyBorder="1" applyAlignment="1">
      <alignment horizontal="center" vertical="center" wrapText="1"/>
    </xf>
    <xf numFmtId="0" fontId="35" fillId="0" borderId="0" xfId="0" applyFont="1"/>
    <xf numFmtId="0" fontId="19" fillId="0" borderId="0" xfId="0" applyFont="1"/>
    <xf numFmtId="0" fontId="36" fillId="0" borderId="0" xfId="0" applyFont="1"/>
    <xf numFmtId="0" fontId="21" fillId="4" borderId="3" xfId="0" applyFont="1" applyFill="1" applyBorder="1" applyAlignment="1">
      <alignment horizontal="center" vertical="center"/>
    </xf>
    <xf numFmtId="0" fontId="21" fillId="4" borderId="3" xfId="0" applyFont="1" applyFill="1" applyBorder="1" applyAlignment="1">
      <alignment horizontal="center" vertical="center" wrapText="1"/>
    </xf>
    <xf numFmtId="0" fontId="20" fillId="5" borderId="3" xfId="0" applyFont="1" applyFill="1" applyBorder="1" applyAlignment="1" applyProtection="1">
      <alignment horizontal="center" vertical="center" wrapText="1"/>
      <protection locked="0"/>
    </xf>
    <xf numFmtId="0" fontId="21" fillId="4" borderId="13" xfId="0" applyFont="1" applyFill="1" applyBorder="1" applyAlignment="1">
      <alignment vertical="center" wrapText="1"/>
    </xf>
    <xf numFmtId="0" fontId="21" fillId="4" borderId="14" xfId="0" applyFont="1" applyFill="1" applyBorder="1" applyAlignment="1">
      <alignment vertical="center" wrapText="1"/>
    </xf>
    <xf numFmtId="49" fontId="28" fillId="5" borderId="0" xfId="0" applyNumberFormat="1" applyFont="1" applyFill="1" applyAlignment="1">
      <alignment horizontal="left"/>
    </xf>
    <xf numFmtId="170" fontId="21" fillId="0" borderId="32" xfId="0" applyNumberFormat="1" applyFont="1" applyBorder="1" applyAlignment="1" applyProtection="1">
      <alignment horizontal="center"/>
      <protection locked="0"/>
    </xf>
    <xf numFmtId="0" fontId="20" fillId="5" borderId="10" xfId="0" applyFont="1" applyFill="1" applyBorder="1" applyAlignment="1">
      <alignment vertical="center" wrapText="1"/>
    </xf>
    <xf numFmtId="0" fontId="20" fillId="5" borderId="32" xfId="0" applyFont="1" applyFill="1" applyBorder="1" applyAlignment="1">
      <alignment horizontal="center" vertical="center" wrapText="1"/>
    </xf>
    <xf numFmtId="0" fontId="21" fillId="6" borderId="3" xfId="0" applyFont="1" applyFill="1" applyBorder="1" applyAlignment="1">
      <alignment horizontal="center" wrapText="1"/>
    </xf>
    <xf numFmtId="0" fontId="20" fillId="0" borderId="3" xfId="0" applyFont="1" applyBorder="1" applyAlignment="1">
      <alignment horizontal="center" vertical="center" wrapText="1"/>
    </xf>
    <xf numFmtId="0" fontId="21" fillId="4" borderId="14" xfId="0" applyFont="1" applyFill="1" applyBorder="1" applyAlignment="1">
      <alignment horizontal="center" vertical="center" wrapText="1"/>
    </xf>
    <xf numFmtId="49" fontId="24" fillId="5" borderId="0" xfId="0" applyNumberFormat="1" applyFont="1" applyFill="1" applyAlignment="1">
      <alignment horizontal="center"/>
    </xf>
    <xf numFmtId="49" fontId="24" fillId="5" borderId="10" xfId="0" applyNumberFormat="1" applyFont="1" applyFill="1" applyBorder="1" applyAlignment="1">
      <alignment horizontal="center"/>
    </xf>
    <xf numFmtId="49" fontId="28" fillId="6" borderId="20" xfId="0" quotePrefix="1" applyNumberFormat="1" applyFont="1" applyFill="1" applyBorder="1" applyAlignment="1">
      <alignment horizontal="center" vertical="center" wrapText="1"/>
    </xf>
    <xf numFmtId="0" fontId="28" fillId="6" borderId="21"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0" fillId="0" borderId="0" xfId="0" applyProtection="1">
      <protection locked="0"/>
    </xf>
    <xf numFmtId="49" fontId="23" fillId="5" borderId="9" xfId="0" applyNumberFormat="1" applyFont="1" applyFill="1" applyBorder="1" applyAlignment="1">
      <alignment horizontal="center"/>
    </xf>
    <xf numFmtId="49" fontId="23" fillId="5" borderId="0" xfId="0" applyNumberFormat="1" applyFont="1" applyFill="1" applyAlignment="1">
      <alignment horizontal="center"/>
    </xf>
    <xf numFmtId="0" fontId="21" fillId="5" borderId="0" xfId="0" applyFont="1" applyFill="1" applyAlignment="1">
      <alignment horizontal="right"/>
    </xf>
    <xf numFmtId="9" fontId="20" fillId="0" borderId="16" xfId="0" applyNumberFormat="1" applyFont="1" applyBorder="1" applyAlignment="1">
      <alignment vertical="center"/>
    </xf>
    <xf numFmtId="49" fontId="23" fillId="5" borderId="4" xfId="0" applyNumberFormat="1" applyFont="1" applyFill="1" applyBorder="1" applyAlignment="1">
      <alignment horizontal="center"/>
    </xf>
    <xf numFmtId="49" fontId="23" fillId="5" borderId="5" xfId="0" applyNumberFormat="1" applyFont="1" applyFill="1" applyBorder="1" applyAlignment="1">
      <alignment horizontal="center"/>
    </xf>
    <xf numFmtId="0" fontId="21" fillId="5" borderId="5" xfId="0" applyFont="1" applyFill="1" applyBorder="1" applyAlignment="1">
      <alignment horizontal="right"/>
    </xf>
    <xf numFmtId="9" fontId="20" fillId="0" borderId="18" xfId="0" applyNumberFormat="1" applyFont="1" applyBorder="1" applyAlignment="1">
      <alignment vertical="center"/>
    </xf>
    <xf numFmtId="0" fontId="20" fillId="5" borderId="29" xfId="0" applyFont="1" applyFill="1" applyBorder="1" applyAlignment="1">
      <alignment horizontal="center" vertical="center" wrapText="1"/>
    </xf>
    <xf numFmtId="0" fontId="29" fillId="5" borderId="0" xfId="0" applyFont="1" applyFill="1" applyAlignment="1">
      <alignment horizontal="left" vertical="center" wrapText="1"/>
    </xf>
    <xf numFmtId="0" fontId="29" fillId="5" borderId="0" xfId="0" applyFont="1" applyFill="1" applyAlignment="1">
      <alignment vertical="center" wrapText="1"/>
    </xf>
    <xf numFmtId="0" fontId="29" fillId="5" borderId="0" xfId="0" applyFont="1" applyFill="1" applyAlignment="1">
      <alignment horizontal="center" vertical="center"/>
    </xf>
    <xf numFmtId="0" fontId="29" fillId="5" borderId="10" xfId="0" applyFont="1" applyFill="1" applyBorder="1" applyAlignment="1">
      <alignment horizontal="center" vertical="center"/>
    </xf>
    <xf numFmtId="49" fontId="20" fillId="5" borderId="0" xfId="0" applyNumberFormat="1" applyFont="1" applyFill="1" applyAlignment="1">
      <alignment vertical="center"/>
    </xf>
    <xf numFmtId="49" fontId="25" fillId="5" borderId="9" xfId="0" applyNumberFormat="1" applyFont="1" applyFill="1" applyBorder="1" applyAlignment="1">
      <alignment horizontal="center" vertical="center"/>
    </xf>
    <xf numFmtId="49" fontId="25" fillId="5" borderId="0" xfId="0" applyNumberFormat="1" applyFont="1" applyFill="1" applyAlignment="1">
      <alignment horizontal="center" vertical="center"/>
    </xf>
    <xf numFmtId="49" fontId="25" fillId="5" borderId="15" xfId="0" applyNumberFormat="1" applyFont="1" applyFill="1" applyBorder="1" applyAlignment="1">
      <alignment horizontal="center" vertical="center"/>
    </xf>
    <xf numFmtId="49" fontId="25" fillId="5" borderId="10" xfId="0" applyNumberFormat="1" applyFont="1" applyFill="1" applyBorder="1" applyAlignment="1">
      <alignment horizontal="center" vertical="center"/>
    </xf>
    <xf numFmtId="49" fontId="20" fillId="0" borderId="9" xfId="0" applyNumberFormat="1" applyFont="1" applyBorder="1" applyAlignment="1">
      <alignment vertical="center"/>
    </xf>
    <xf numFmtId="49" fontId="20" fillId="0" borderId="0" xfId="0" applyNumberFormat="1" applyFont="1" applyAlignment="1">
      <alignment vertical="center"/>
    </xf>
    <xf numFmtId="49" fontId="21" fillId="6" borderId="3" xfId="0" applyNumberFormat="1" applyFont="1" applyFill="1" applyBorder="1" applyAlignment="1">
      <alignment horizontal="center" vertical="top" wrapText="1"/>
    </xf>
    <xf numFmtId="1" fontId="21" fillId="6" borderId="3" xfId="0" applyNumberFormat="1" applyFont="1" applyFill="1" applyBorder="1" applyAlignment="1">
      <alignment horizontal="center" vertical="top"/>
    </xf>
    <xf numFmtId="0" fontId="21" fillId="6" borderId="3" xfId="0" applyFont="1" applyFill="1" applyBorder="1" applyAlignment="1">
      <alignment horizontal="center"/>
    </xf>
    <xf numFmtId="49" fontId="20" fillId="0" borderId="3" xfId="0" applyNumberFormat="1" applyFont="1" applyBorder="1" applyAlignment="1">
      <alignment vertical="center" wrapText="1"/>
    </xf>
    <xf numFmtId="1" fontId="20" fillId="0" borderId="3" xfId="0" applyNumberFormat="1" applyFont="1" applyBorder="1" applyAlignment="1">
      <alignment horizontal="center" vertical="center" wrapText="1"/>
    </xf>
    <xf numFmtId="1" fontId="20" fillId="0" borderId="3" xfId="0" applyNumberFormat="1" applyFont="1" applyBorder="1" applyAlignment="1">
      <alignment horizontal="center" vertical="center"/>
    </xf>
    <xf numFmtId="9" fontId="20" fillId="0" borderId="3" xfId="10" applyFont="1" applyFill="1" applyBorder="1" applyAlignment="1" applyProtection="1">
      <alignment horizontal="center" vertical="center"/>
    </xf>
    <xf numFmtId="9" fontId="26" fillId="0" borderId="16" xfId="0" applyNumberFormat="1" applyFont="1" applyBorder="1" applyAlignment="1">
      <alignment vertical="center"/>
    </xf>
    <xf numFmtId="0" fontId="20" fillId="0" borderId="3" xfId="0" applyFont="1" applyBorder="1" applyAlignment="1">
      <alignment vertical="center" wrapText="1"/>
    </xf>
    <xf numFmtId="49" fontId="21" fillId="0" borderId="9" xfId="0" applyNumberFormat="1" applyFont="1" applyBorder="1" applyAlignment="1">
      <alignment horizontal="left" wrapText="1"/>
    </xf>
    <xf numFmtId="49" fontId="21" fillId="0" borderId="4" xfId="0" applyNumberFormat="1" applyFont="1" applyBorder="1" applyAlignment="1">
      <alignment horizontal="left" wrapText="1"/>
    </xf>
    <xf numFmtId="49" fontId="21" fillId="0" borderId="5" xfId="0" applyNumberFormat="1" applyFont="1" applyBorder="1" applyAlignment="1">
      <alignment horizontal="left" wrapText="1"/>
    </xf>
    <xf numFmtId="49" fontId="21" fillId="0" borderId="5" xfId="0" applyNumberFormat="1" applyFont="1" applyBorder="1" applyAlignment="1">
      <alignment horizontal="center" wrapText="1"/>
    </xf>
    <xf numFmtId="1" fontId="21" fillId="0" borderId="6" xfId="0" applyNumberFormat="1" applyFont="1" applyBorder="1"/>
    <xf numFmtId="49" fontId="21" fillId="5" borderId="9" xfId="0" applyNumberFormat="1" applyFont="1" applyFill="1" applyBorder="1" applyAlignment="1">
      <alignment horizontal="left" wrapText="1"/>
    </xf>
    <xf numFmtId="49" fontId="21" fillId="5" borderId="0" xfId="0" applyNumberFormat="1" applyFont="1" applyFill="1" applyAlignment="1">
      <alignment horizontal="left" wrapText="1"/>
    </xf>
    <xf numFmtId="49" fontId="21" fillId="5" borderId="0" xfId="0" applyNumberFormat="1" applyFont="1" applyFill="1" applyAlignment="1">
      <alignment horizontal="center" wrapText="1"/>
    </xf>
    <xf numFmtId="0" fontId="20" fillId="0" borderId="10" xfId="0" applyFont="1" applyBorder="1"/>
    <xf numFmtId="0" fontId="21" fillId="0" borderId="9" xfId="0" applyFont="1" applyBorder="1" applyAlignment="1">
      <alignment horizontal="center" vertical="top"/>
    </xf>
    <xf numFmtId="49" fontId="20" fillId="0" borderId="9" xfId="0" applyNumberFormat="1" applyFont="1" applyBorder="1" applyAlignment="1">
      <alignment horizontal="center" vertical="top"/>
    </xf>
    <xf numFmtId="49" fontId="20" fillId="0" borderId="9" xfId="0" applyNumberFormat="1" applyFont="1" applyBorder="1" applyAlignment="1">
      <alignment horizontal="center" vertical="center"/>
    </xf>
    <xf numFmtId="49" fontId="20" fillId="0" borderId="0" xfId="0" applyNumberFormat="1" applyFont="1" applyAlignment="1">
      <alignment vertical="center" wrapText="1"/>
    </xf>
    <xf numFmtId="0" fontId="20" fillId="0" borderId="0" xfId="0" applyFont="1" applyAlignment="1">
      <alignment vertical="center" wrapText="1"/>
    </xf>
    <xf numFmtId="49" fontId="20" fillId="0" borderId="4" xfId="0" applyNumberFormat="1" applyFont="1" applyBorder="1" applyAlignment="1">
      <alignment horizontal="center"/>
    </xf>
    <xf numFmtId="0" fontId="20" fillId="0" borderId="5" xfId="0" applyFont="1" applyBorder="1" applyAlignment="1">
      <alignment horizontal="center"/>
    </xf>
    <xf numFmtId="0" fontId="21" fillId="0" borderId="6" xfId="0" applyFont="1" applyBorder="1"/>
    <xf numFmtId="49" fontId="20" fillId="5" borderId="9" xfId="0" applyNumberFormat="1" applyFont="1" applyFill="1" applyBorder="1" applyAlignment="1">
      <alignment horizontal="center"/>
    </xf>
    <xf numFmtId="0" fontId="20" fillId="5" borderId="10" xfId="0" applyFont="1" applyFill="1" applyBorder="1"/>
    <xf numFmtId="0" fontId="20" fillId="5" borderId="0" xfId="0" applyFont="1" applyFill="1" applyAlignment="1">
      <alignment horizontal="right"/>
    </xf>
    <xf numFmtId="1" fontId="20" fillId="5" borderId="10" xfId="0" applyNumberFormat="1" applyFont="1" applyFill="1" applyBorder="1"/>
    <xf numFmtId="0" fontId="20" fillId="5" borderId="5" xfId="0" applyFont="1" applyFill="1" applyBorder="1" applyAlignment="1">
      <alignment horizontal="right"/>
    </xf>
    <xf numFmtId="0" fontId="20" fillId="5" borderId="6" xfId="0" applyFont="1" applyFill="1" applyBorder="1"/>
    <xf numFmtId="170" fontId="21" fillId="0" borderId="30" xfId="0" applyNumberFormat="1" applyFont="1" applyBorder="1" applyAlignment="1" applyProtection="1">
      <alignment horizontal="center"/>
      <protection locked="0"/>
    </xf>
    <xf numFmtId="0" fontId="0" fillId="0" borderId="0" xfId="0" applyAlignment="1" applyProtection="1">
      <alignment horizontal="left"/>
      <protection locked="0"/>
    </xf>
    <xf numFmtId="0" fontId="28" fillId="0" borderId="0" xfId="0" applyFont="1"/>
    <xf numFmtId="0" fontId="25" fillId="0" borderId="0" xfId="0" applyFont="1"/>
    <xf numFmtId="0" fontId="25" fillId="0" borderId="0" xfId="0" applyFont="1" applyProtection="1">
      <protection locked="0"/>
    </xf>
    <xf numFmtId="0" fontId="25" fillId="0" borderId="15" xfId="0" applyFont="1" applyBorder="1" applyProtection="1">
      <protection locked="0"/>
    </xf>
    <xf numFmtId="0" fontId="37" fillId="0" borderId="0" xfId="0" applyFont="1"/>
    <xf numFmtId="0" fontId="19" fillId="0" borderId="0" xfId="0" applyFont="1" applyProtection="1">
      <protection locked="0"/>
    </xf>
    <xf numFmtId="49" fontId="24" fillId="5" borderId="9" xfId="0" applyNumberFormat="1" applyFont="1" applyFill="1" applyBorder="1" applyAlignment="1">
      <alignment horizontal="center"/>
    </xf>
    <xf numFmtId="49" fontId="24" fillId="5" borderId="0" xfId="0" applyNumberFormat="1" applyFont="1" applyFill="1" applyAlignment="1">
      <alignment horizontal="center"/>
    </xf>
    <xf numFmtId="49" fontId="24" fillId="5" borderId="10" xfId="0" applyNumberFormat="1" applyFont="1" applyFill="1" applyBorder="1" applyAlignment="1">
      <alignment horizontal="center"/>
    </xf>
    <xf numFmtId="49" fontId="28" fillId="6" borderId="24" xfId="0" applyNumberFormat="1" applyFont="1" applyFill="1" applyBorder="1" applyAlignment="1">
      <alignment horizontal="center" vertical="center" wrapText="1"/>
    </xf>
    <xf numFmtId="49" fontId="28" fillId="6" borderId="25" xfId="0" applyNumberFormat="1" applyFont="1" applyFill="1" applyBorder="1" applyAlignment="1">
      <alignment horizontal="center" vertical="center" wrapText="1"/>
    </xf>
    <xf numFmtId="49" fontId="28" fillId="6" borderId="26" xfId="0" applyNumberFormat="1" applyFont="1" applyFill="1" applyBorder="1" applyAlignment="1">
      <alignment horizontal="center" vertical="center" wrapText="1"/>
    </xf>
    <xf numFmtId="49" fontId="21" fillId="6" borderId="3" xfId="0" applyNumberFormat="1" applyFont="1" applyFill="1" applyBorder="1" applyAlignment="1">
      <alignment horizontal="center"/>
    </xf>
    <xf numFmtId="49" fontId="21" fillId="0" borderId="3" xfId="0" applyNumberFormat="1" applyFont="1" applyBorder="1" applyAlignment="1">
      <alignment horizontal="left" vertical="top"/>
    </xf>
    <xf numFmtId="0" fontId="20" fillId="0" borderId="12" xfId="0" applyFont="1" applyBorder="1" applyAlignment="1">
      <alignment horizontal="left" vertical="top" wrapText="1"/>
    </xf>
    <xf numFmtId="0" fontId="20" fillId="0" borderId="13" xfId="0" applyFont="1" applyBorder="1" applyAlignment="1">
      <alignment horizontal="left" vertical="top" wrapText="1"/>
    </xf>
    <xf numFmtId="0" fontId="20" fillId="0" borderId="14" xfId="0" applyFont="1" applyBorder="1" applyAlignment="1">
      <alignment horizontal="left" vertical="top" wrapText="1"/>
    </xf>
    <xf numFmtId="0" fontId="21" fillId="6" borderId="3" xfId="0" applyFont="1" applyFill="1" applyBorder="1" applyAlignment="1">
      <alignment horizontal="center" wrapText="1"/>
    </xf>
    <xf numFmtId="0" fontId="20" fillId="0" borderId="3" xfId="0" applyFont="1" applyBorder="1" applyAlignment="1">
      <alignment horizontal="center" vertical="center"/>
    </xf>
    <xf numFmtId="49" fontId="20" fillId="0" borderId="3" xfId="0" applyNumberFormat="1" applyFont="1" applyBorder="1" applyAlignment="1">
      <alignment horizontal="center" vertical="center"/>
    </xf>
    <xf numFmtId="0" fontId="20" fillId="0" borderId="3" xfId="0" applyFont="1" applyBorder="1" applyAlignment="1">
      <alignment horizontal="center" vertical="center" wrapText="1"/>
    </xf>
    <xf numFmtId="0" fontId="31" fillId="7" borderId="3" xfId="0" applyFont="1" applyFill="1" applyBorder="1" applyAlignment="1">
      <alignment horizontal="center" vertical="center"/>
    </xf>
    <xf numFmtId="49" fontId="31" fillId="7" borderId="3" xfId="0" applyNumberFormat="1" applyFont="1" applyFill="1" applyBorder="1" applyAlignment="1">
      <alignment horizontal="center" vertical="center"/>
    </xf>
    <xf numFmtId="0" fontId="31" fillId="9" borderId="27" xfId="0" applyFont="1" applyFill="1" applyBorder="1" applyAlignment="1">
      <alignment horizontal="center" vertical="center"/>
    </xf>
    <xf numFmtId="49" fontId="31" fillId="9" borderId="28" xfId="0" applyNumberFormat="1" applyFont="1" applyFill="1" applyBorder="1" applyAlignment="1">
      <alignment horizontal="center" vertical="center"/>
    </xf>
    <xf numFmtId="0" fontId="28" fillId="8" borderId="3" xfId="0" applyFont="1" applyFill="1" applyBorder="1" applyAlignment="1">
      <alignment horizontal="center" vertical="center"/>
    </xf>
    <xf numFmtId="49" fontId="28" fillId="8" borderId="3" xfId="0" applyNumberFormat="1" applyFont="1" applyFill="1" applyBorder="1" applyAlignment="1">
      <alignment horizontal="center" vertical="center"/>
    </xf>
    <xf numFmtId="49" fontId="20" fillId="0" borderId="12" xfId="0" applyNumberFormat="1" applyFont="1" applyBorder="1" applyAlignment="1">
      <alignment horizontal="left" vertical="top" wrapText="1"/>
    </xf>
    <xf numFmtId="49" fontId="20" fillId="0" borderId="13" xfId="0" applyNumberFormat="1" applyFont="1" applyBorder="1" applyAlignment="1">
      <alignment horizontal="left" vertical="top" wrapText="1"/>
    </xf>
    <xf numFmtId="49" fontId="20" fillId="0" borderId="14" xfId="0" applyNumberFormat="1" applyFont="1" applyBorder="1" applyAlignment="1">
      <alignment horizontal="left" vertical="top" wrapText="1"/>
    </xf>
    <xf numFmtId="0" fontId="20" fillId="0" borderId="12" xfId="0" applyFont="1" applyBorder="1" applyAlignment="1" applyProtection="1">
      <alignment horizontal="center" vertical="center" wrapText="1"/>
      <protection locked="0"/>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1" fillId="4" borderId="13" xfId="0" applyFont="1" applyFill="1" applyBorder="1" applyAlignment="1">
      <alignment horizontal="center" vertical="center" wrapText="1"/>
    </xf>
    <xf numFmtId="0" fontId="21" fillId="4" borderId="14" xfId="0" applyFont="1" applyFill="1" applyBorder="1" applyAlignment="1">
      <alignment horizontal="center" vertical="center" wrapText="1"/>
    </xf>
    <xf numFmtId="49" fontId="20" fillId="0" borderId="12" xfId="0" applyNumberFormat="1" applyFont="1" applyBorder="1" applyAlignment="1">
      <alignment horizontal="left" vertical="center" wrapText="1"/>
    </xf>
    <xf numFmtId="49" fontId="20" fillId="0" borderId="13" xfId="0" applyNumberFormat="1" applyFont="1" applyBorder="1" applyAlignment="1">
      <alignment horizontal="left" vertical="center" wrapText="1"/>
    </xf>
    <xf numFmtId="49" fontId="20" fillId="0" borderId="14" xfId="0" applyNumberFormat="1" applyFont="1" applyBorder="1" applyAlignment="1">
      <alignment horizontal="left" vertical="center" wrapText="1"/>
    </xf>
    <xf numFmtId="0" fontId="21" fillId="4" borderId="12" xfId="0" applyFont="1" applyFill="1" applyBorder="1" applyAlignment="1">
      <alignment horizontal="left" vertical="center"/>
    </xf>
    <xf numFmtId="0" fontId="21" fillId="4" borderId="13" xfId="0" applyFont="1" applyFill="1" applyBorder="1" applyAlignment="1">
      <alignment horizontal="left" vertical="center"/>
    </xf>
    <xf numFmtId="0" fontId="21" fillId="4" borderId="14" xfId="0" applyFont="1" applyFill="1" applyBorder="1" applyAlignment="1">
      <alignment horizontal="left" vertical="center"/>
    </xf>
    <xf numFmtId="10" fontId="20" fillId="6" borderId="12" xfId="0" applyNumberFormat="1" applyFont="1" applyFill="1" applyBorder="1" applyAlignment="1">
      <alignment horizontal="center" vertical="center" wrapText="1"/>
    </xf>
    <xf numFmtId="10" fontId="20" fillId="6" borderId="14" xfId="0" applyNumberFormat="1" applyFont="1" applyFill="1" applyBorder="1" applyAlignment="1">
      <alignment horizontal="center" vertical="center" wrapText="1"/>
    </xf>
    <xf numFmtId="49" fontId="21" fillId="6" borderId="12" xfId="0" applyNumberFormat="1" applyFont="1" applyFill="1" applyBorder="1" applyAlignment="1">
      <alignment horizontal="right" vertical="center"/>
    </xf>
    <xf numFmtId="49" fontId="21" fillId="6" borderId="13" xfId="0" applyNumberFormat="1" applyFont="1" applyFill="1" applyBorder="1" applyAlignment="1">
      <alignment horizontal="right" vertical="center"/>
    </xf>
    <xf numFmtId="49" fontId="21" fillId="6" borderId="14" xfId="0" applyNumberFormat="1" applyFont="1" applyFill="1" applyBorder="1" applyAlignment="1">
      <alignment horizontal="right" vertical="center"/>
    </xf>
    <xf numFmtId="0" fontId="20" fillId="5" borderId="1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10" fontId="20" fillId="6" borderId="12" xfId="0" applyNumberFormat="1" applyFont="1" applyFill="1" applyBorder="1" applyAlignment="1">
      <alignment horizontal="center" vertical="center"/>
    </xf>
    <xf numFmtId="10" fontId="20" fillId="6" borderId="14" xfId="0" applyNumberFormat="1" applyFont="1" applyFill="1" applyBorder="1" applyAlignment="1">
      <alignment horizontal="center" vertical="center"/>
    </xf>
    <xf numFmtId="49" fontId="5" fillId="0" borderId="12" xfId="0" applyNumberFormat="1" applyFont="1" applyBorder="1" applyAlignment="1">
      <alignment horizontal="left" vertical="center" wrapText="1"/>
    </xf>
    <xf numFmtId="49" fontId="28" fillId="6" borderId="7" xfId="0" applyNumberFormat="1" applyFont="1" applyFill="1" applyBorder="1" applyAlignment="1">
      <alignment horizontal="center" vertical="center"/>
    </xf>
    <xf numFmtId="49" fontId="28" fillId="6" borderId="8" xfId="0" applyNumberFormat="1" applyFont="1" applyFill="1" applyBorder="1" applyAlignment="1">
      <alignment horizontal="center" vertical="center"/>
    </xf>
    <xf numFmtId="49" fontId="28" fillId="6" borderId="11" xfId="0" applyNumberFormat="1" applyFont="1" applyFill="1" applyBorder="1" applyAlignment="1">
      <alignment horizontal="center" vertical="center"/>
    </xf>
    <xf numFmtId="49" fontId="20" fillId="5" borderId="9" xfId="0" applyNumberFormat="1" applyFont="1" applyFill="1" applyBorder="1" applyAlignment="1">
      <alignment horizontal="left" vertical="center"/>
    </xf>
    <xf numFmtId="49" fontId="20" fillId="5" borderId="0" xfId="0" applyNumberFormat="1" applyFont="1" applyFill="1" applyAlignment="1">
      <alignment horizontal="left" vertical="center"/>
    </xf>
    <xf numFmtId="49" fontId="21" fillId="5" borderId="15" xfId="0" applyNumberFormat="1" applyFont="1" applyFill="1" applyBorder="1" applyAlignment="1" applyProtection="1">
      <alignment horizontal="center" vertical="center"/>
      <protection locked="0"/>
    </xf>
    <xf numFmtId="0" fontId="21" fillId="5" borderId="32" xfId="0" applyFont="1" applyFill="1" applyBorder="1" applyAlignment="1" applyProtection="1">
      <alignment horizontal="center" vertical="center"/>
      <protection locked="0"/>
    </xf>
    <xf numFmtId="0" fontId="21" fillId="5" borderId="13" xfId="0" applyFont="1" applyFill="1" applyBorder="1" applyAlignment="1" applyProtection="1">
      <alignment horizontal="center"/>
      <protection locked="0"/>
    </xf>
    <xf numFmtId="0" fontId="21" fillId="5" borderId="29" xfId="0" applyFont="1" applyFill="1" applyBorder="1" applyAlignment="1" applyProtection="1">
      <alignment horizontal="center"/>
      <protection locked="0"/>
    </xf>
    <xf numFmtId="0" fontId="21" fillId="5" borderId="13" xfId="0" applyFont="1" applyFill="1" applyBorder="1" applyAlignment="1" applyProtection="1">
      <alignment horizontal="center" vertical="center"/>
      <protection locked="0"/>
    </xf>
    <xf numFmtId="0" fontId="21" fillId="5" borderId="29" xfId="0" applyFont="1" applyFill="1" applyBorder="1" applyAlignment="1" applyProtection="1">
      <alignment horizontal="center" vertical="center"/>
      <protection locked="0"/>
    </xf>
    <xf numFmtId="49" fontId="20" fillId="5" borderId="12" xfId="0" applyNumberFormat="1" applyFont="1" applyFill="1" applyBorder="1" applyAlignment="1">
      <alignment horizontal="left" vertical="center" wrapText="1"/>
    </xf>
    <xf numFmtId="49" fontId="20" fillId="5" borderId="13" xfId="0" applyNumberFormat="1" applyFont="1" applyFill="1" applyBorder="1" applyAlignment="1">
      <alignment horizontal="left" vertical="center" wrapText="1"/>
    </xf>
    <xf numFmtId="49" fontId="20" fillId="5" borderId="14" xfId="0" applyNumberFormat="1" applyFont="1" applyFill="1" applyBorder="1" applyAlignment="1">
      <alignment horizontal="left" vertical="center" wrapText="1"/>
    </xf>
    <xf numFmtId="0" fontId="21" fillId="4" borderId="12" xfId="0" applyFont="1" applyFill="1" applyBorder="1" applyAlignment="1">
      <alignment horizontal="center" vertical="center"/>
    </xf>
    <xf numFmtId="0" fontId="21" fillId="4" borderId="14" xfId="0" applyFont="1" applyFill="1" applyBorder="1" applyAlignment="1">
      <alignment horizontal="center" vertical="center"/>
    </xf>
    <xf numFmtId="0" fontId="21" fillId="5" borderId="15" xfId="0" applyFont="1" applyFill="1" applyBorder="1" applyAlignment="1" applyProtection="1">
      <alignment horizontal="center" vertical="center" wrapText="1"/>
      <protection locked="0"/>
    </xf>
    <xf numFmtId="0" fontId="21" fillId="5" borderId="13" xfId="0" applyFont="1" applyFill="1" applyBorder="1" applyAlignment="1" applyProtection="1">
      <alignment horizontal="center" vertical="center" wrapText="1"/>
      <protection locked="0"/>
    </xf>
    <xf numFmtId="49" fontId="28" fillId="6" borderId="7" xfId="0" applyNumberFormat="1" applyFont="1" applyFill="1" applyBorder="1" applyAlignment="1">
      <alignment horizontal="center"/>
    </xf>
    <xf numFmtId="49" fontId="28" fillId="6" borderId="8" xfId="0" applyNumberFormat="1" applyFont="1" applyFill="1" applyBorder="1" applyAlignment="1">
      <alignment horizontal="center"/>
    </xf>
    <xf numFmtId="49" fontId="28" fillId="6" borderId="11" xfId="0" applyNumberFormat="1" applyFont="1" applyFill="1" applyBorder="1" applyAlignment="1">
      <alignment horizontal="center"/>
    </xf>
    <xf numFmtId="0" fontId="21" fillId="0" borderId="15" xfId="0" applyFont="1" applyBorder="1" applyAlignment="1" applyProtection="1">
      <alignment horizontal="center" vertical="center"/>
      <protection locked="0"/>
    </xf>
    <xf numFmtId="0" fontId="21" fillId="0" borderId="32" xfId="0" applyFont="1" applyBorder="1" applyAlignment="1" applyProtection="1">
      <alignment horizontal="center" vertical="center"/>
      <protection locked="0"/>
    </xf>
    <xf numFmtId="0" fontId="21" fillId="5" borderId="13" xfId="0" applyFont="1" applyFill="1" applyBorder="1" applyAlignment="1" applyProtection="1">
      <alignment horizontal="left" vertical="center" wrapText="1"/>
      <protection locked="0"/>
    </xf>
    <xf numFmtId="49" fontId="21" fillId="5" borderId="32" xfId="0" applyNumberFormat="1" applyFont="1" applyFill="1" applyBorder="1" applyAlignment="1" applyProtection="1">
      <alignment horizontal="center" vertical="center"/>
      <protection locked="0"/>
    </xf>
    <xf numFmtId="0" fontId="21" fillId="0" borderId="13" xfId="0" applyFont="1" applyBorder="1" applyAlignment="1" applyProtection="1">
      <alignment horizontal="center"/>
      <protection locked="0"/>
    </xf>
    <xf numFmtId="0" fontId="21" fillId="0" borderId="29" xfId="0" applyFont="1" applyBorder="1" applyAlignment="1" applyProtection="1">
      <alignment horizontal="center"/>
      <protection locked="0"/>
    </xf>
    <xf numFmtId="49" fontId="32" fillId="0" borderId="12" xfId="0" applyNumberFormat="1" applyFont="1" applyBorder="1" applyAlignment="1">
      <alignment horizontal="left" vertical="center" wrapText="1"/>
    </xf>
    <xf numFmtId="49" fontId="32" fillId="0" borderId="13" xfId="0" applyNumberFormat="1" applyFont="1" applyBorder="1" applyAlignment="1">
      <alignment horizontal="left" vertical="center" wrapText="1"/>
    </xf>
    <xf numFmtId="49" fontId="32" fillId="0" borderId="14" xfId="0" applyNumberFormat="1" applyFont="1" applyBorder="1" applyAlignment="1">
      <alignment horizontal="left" vertical="center" wrapText="1"/>
    </xf>
    <xf numFmtId="0" fontId="0" fillId="0" borderId="13" xfId="0" applyBorder="1" applyAlignment="1">
      <alignment horizontal="center" vertical="center"/>
    </xf>
    <xf numFmtId="0" fontId="21" fillId="4" borderId="12" xfId="0" applyFont="1" applyFill="1" applyBorder="1" applyAlignment="1">
      <alignment horizontal="center" vertical="center" wrapText="1"/>
    </xf>
    <xf numFmtId="49" fontId="24" fillId="5" borderId="4" xfId="0" applyNumberFormat="1" applyFont="1" applyFill="1" applyBorder="1" applyAlignment="1">
      <alignment horizontal="center" wrapText="1"/>
    </xf>
    <xf numFmtId="49" fontId="24" fillId="5" borderId="5" xfId="0" applyNumberFormat="1" applyFont="1" applyFill="1" applyBorder="1" applyAlignment="1">
      <alignment horizontal="center"/>
    </xf>
    <xf numFmtId="49" fontId="24" fillId="5" borderId="6" xfId="0" applyNumberFormat="1" applyFont="1" applyFill="1" applyBorder="1" applyAlignment="1">
      <alignment horizontal="center"/>
    </xf>
    <xf numFmtId="0" fontId="21" fillId="5" borderId="15"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1" fillId="5" borderId="13" xfId="0" applyFont="1" applyFill="1" applyBorder="1" applyAlignment="1">
      <alignment horizontal="center" vertical="center"/>
    </xf>
    <xf numFmtId="0" fontId="21" fillId="5" borderId="29" xfId="0" applyFont="1" applyFill="1" applyBorder="1" applyAlignment="1">
      <alignment horizontal="center" vertical="center"/>
    </xf>
    <xf numFmtId="1" fontId="28" fillId="6" borderId="20" xfId="0" applyNumberFormat="1" applyFont="1" applyFill="1" applyBorder="1" applyAlignment="1">
      <alignment horizontal="center" vertical="center" wrapText="1"/>
    </xf>
    <xf numFmtId="49" fontId="28" fillId="6" borderId="20" xfId="0" quotePrefix="1" applyNumberFormat="1" applyFont="1" applyFill="1" applyBorder="1" applyAlignment="1">
      <alignment horizontal="center" vertical="center" wrapText="1"/>
    </xf>
    <xf numFmtId="0" fontId="21" fillId="5" borderId="15" xfId="0" applyFont="1" applyFill="1" applyBorder="1" applyAlignment="1">
      <alignment horizontal="center" vertical="center"/>
    </xf>
    <xf numFmtId="0" fontId="21" fillId="5" borderId="32" xfId="0" applyFont="1" applyFill="1" applyBorder="1" applyAlignment="1">
      <alignment horizontal="center" vertical="center"/>
    </xf>
    <xf numFmtId="49" fontId="21" fillId="5" borderId="3" xfId="0" applyNumberFormat="1" applyFont="1" applyFill="1" applyBorder="1" applyAlignment="1" applyProtection="1">
      <alignment horizontal="center" vertical="center" wrapText="1"/>
      <protection locked="0"/>
    </xf>
    <xf numFmtId="49" fontId="20" fillId="5" borderId="3" xfId="0" quotePrefix="1" applyNumberFormat="1" applyFont="1" applyFill="1" applyBorder="1" applyAlignment="1" applyProtection="1">
      <alignment horizontal="center" vertical="center" wrapText="1"/>
      <protection locked="0"/>
    </xf>
    <xf numFmtId="49" fontId="20" fillId="5" borderId="3" xfId="0" applyNumberFormat="1" applyFont="1" applyFill="1" applyBorder="1" applyAlignment="1" applyProtection="1">
      <alignment horizontal="center" vertical="center" wrapText="1"/>
      <protection locked="0"/>
    </xf>
    <xf numFmtId="49" fontId="20" fillId="5" borderId="17" xfId="0" applyNumberFormat="1" applyFont="1" applyFill="1" applyBorder="1" applyAlignment="1" applyProtection="1">
      <alignment horizontal="center" vertical="center" wrapText="1"/>
      <protection locked="0"/>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20" fillId="0" borderId="29" xfId="0" applyFont="1" applyBorder="1" applyAlignment="1">
      <alignment horizontal="left" vertical="center" wrapText="1"/>
    </xf>
    <xf numFmtId="49" fontId="31" fillId="7" borderId="27" xfId="0" applyNumberFormat="1" applyFont="1" applyFill="1" applyBorder="1" applyAlignment="1">
      <alignment horizontal="center" vertical="center" wrapText="1"/>
    </xf>
    <xf numFmtId="49" fontId="31" fillId="7" borderId="36" xfId="0" applyNumberFormat="1" applyFont="1" applyFill="1" applyBorder="1" applyAlignment="1">
      <alignment horizontal="center" vertical="center"/>
    </xf>
    <xf numFmtId="0" fontId="20" fillId="0" borderId="3" xfId="0" applyFont="1" applyBorder="1" applyAlignment="1">
      <alignment horizontal="left" vertical="center" wrapText="1"/>
    </xf>
    <xf numFmtId="0" fontId="20" fillId="0" borderId="16" xfId="0" applyFont="1" applyBorder="1" applyAlignment="1">
      <alignment horizontal="left" vertical="center" wrapText="1"/>
    </xf>
    <xf numFmtId="0" fontId="5" fillId="0" borderId="3" xfId="0" applyFont="1" applyBorder="1" applyAlignment="1">
      <alignment horizontal="left" vertical="center" wrapText="1"/>
    </xf>
    <xf numFmtId="49" fontId="31" fillId="7" borderId="33" xfId="0" applyNumberFormat="1" applyFont="1" applyFill="1" applyBorder="1" applyAlignment="1">
      <alignment horizontal="center" vertical="center" wrapText="1"/>
    </xf>
    <xf numFmtId="49" fontId="31" fillId="7" borderId="28" xfId="0" applyNumberFormat="1" applyFont="1" applyFill="1" applyBorder="1" applyAlignment="1">
      <alignment horizontal="center" vertical="center"/>
    </xf>
    <xf numFmtId="49" fontId="31" fillId="7" borderId="34" xfId="0" applyNumberFormat="1" applyFont="1" applyFill="1" applyBorder="1" applyAlignment="1">
      <alignment horizontal="center" vertical="center"/>
    </xf>
    <xf numFmtId="49" fontId="31" fillId="7" borderId="35" xfId="0" applyNumberFormat="1" applyFont="1" applyFill="1" applyBorder="1" applyAlignment="1">
      <alignment horizontal="center" vertical="center"/>
    </xf>
    <xf numFmtId="0" fontId="21" fillId="6" borderId="37" xfId="0" applyFont="1" applyFill="1" applyBorder="1" applyAlignment="1">
      <alignment horizontal="center" vertical="center"/>
    </xf>
    <xf numFmtId="0" fontId="21" fillId="6" borderId="38" xfId="0" applyFont="1" applyFill="1" applyBorder="1" applyAlignment="1">
      <alignment horizontal="center" vertical="center"/>
    </xf>
    <xf numFmtId="49" fontId="21" fillId="6" borderId="22" xfId="0" applyNumberFormat="1" applyFont="1" applyFill="1" applyBorder="1" applyAlignment="1">
      <alignment horizontal="center"/>
    </xf>
    <xf numFmtId="0" fontId="21" fillId="6" borderId="16" xfId="0" applyFont="1" applyFill="1" applyBorder="1" applyAlignment="1">
      <alignment horizontal="center" wrapText="1"/>
    </xf>
    <xf numFmtId="49" fontId="20" fillId="0" borderId="22" xfId="0" applyNumberFormat="1" applyFont="1" applyBorder="1" applyAlignment="1">
      <alignment horizontal="center"/>
    </xf>
    <xf numFmtId="49" fontId="20" fillId="0" borderId="3" xfId="0" applyNumberFormat="1" applyFont="1" applyBorder="1" applyAlignment="1">
      <alignment horizontal="center"/>
    </xf>
    <xf numFmtId="49" fontId="20" fillId="0" borderId="16" xfId="0" applyNumberFormat="1" applyFont="1" applyBorder="1" applyAlignment="1">
      <alignment horizontal="center"/>
    </xf>
    <xf numFmtId="0" fontId="21" fillId="6" borderId="3" xfId="0" applyFont="1" applyFill="1" applyBorder="1" applyAlignment="1">
      <alignment horizontal="center" vertical="center" wrapText="1"/>
    </xf>
    <xf numFmtId="0" fontId="5" fillId="0" borderId="17" xfId="0" applyFont="1" applyBorder="1" applyAlignment="1">
      <alignment horizontal="left" vertical="center" wrapText="1"/>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20" fillId="0" borderId="0" xfId="0" applyFont="1" applyAlignment="1">
      <alignment horizontal="left" wrapText="1"/>
    </xf>
    <xf numFmtId="49" fontId="20" fillId="0" borderId="0" xfId="0" applyNumberFormat="1" applyFont="1" applyAlignment="1">
      <alignment horizontal="center"/>
    </xf>
    <xf numFmtId="49" fontId="31" fillId="9" borderId="22" xfId="0" applyNumberFormat="1" applyFont="1" applyFill="1" applyBorder="1" applyAlignment="1">
      <alignment horizontal="center" vertical="center"/>
    </xf>
    <xf numFmtId="49" fontId="31" fillId="9" borderId="3" xfId="0" applyNumberFormat="1" applyFont="1" applyFill="1" applyBorder="1" applyAlignment="1">
      <alignment horizontal="center" vertical="center"/>
    </xf>
    <xf numFmtId="49" fontId="31" fillId="9" borderId="23" xfId="0" applyNumberFormat="1" applyFont="1" applyFill="1" applyBorder="1" applyAlignment="1">
      <alignment horizontal="center" vertical="center"/>
    </xf>
    <xf numFmtId="49" fontId="31" fillId="9" borderId="17" xfId="0" applyNumberFormat="1" applyFont="1" applyFill="1" applyBorder="1" applyAlignment="1">
      <alignment horizontal="center" vertical="center"/>
    </xf>
    <xf numFmtId="49" fontId="28" fillId="10" borderId="33" xfId="0" applyNumberFormat="1" applyFont="1" applyFill="1" applyBorder="1" applyAlignment="1">
      <alignment horizontal="center" vertical="center"/>
    </xf>
    <xf numFmtId="49" fontId="28" fillId="10" borderId="28" xfId="0" applyNumberFormat="1" applyFont="1" applyFill="1" applyBorder="1" applyAlignment="1">
      <alignment horizontal="center" vertical="center"/>
    </xf>
    <xf numFmtId="49" fontId="28" fillId="10" borderId="34" xfId="0" applyNumberFormat="1" applyFont="1" applyFill="1" applyBorder="1" applyAlignment="1">
      <alignment horizontal="center" vertical="center"/>
    </xf>
    <xf numFmtId="49" fontId="28" fillId="10" borderId="35" xfId="0" applyNumberFormat="1" applyFont="1" applyFill="1" applyBorder="1" applyAlignment="1">
      <alignment horizontal="center" vertical="center"/>
    </xf>
    <xf numFmtId="49" fontId="28" fillId="10" borderId="27" xfId="0" applyNumberFormat="1" applyFont="1" applyFill="1" applyBorder="1" applyAlignment="1">
      <alignment horizontal="center" vertical="center"/>
    </xf>
    <xf numFmtId="49" fontId="28" fillId="10" borderId="36" xfId="0" applyNumberFormat="1" applyFont="1" applyFill="1" applyBorder="1" applyAlignment="1">
      <alignment horizontal="center" vertical="center"/>
    </xf>
    <xf numFmtId="0" fontId="5" fillId="0" borderId="12" xfId="0" applyFont="1" applyBorder="1" applyAlignment="1">
      <alignment horizontal="left" vertical="center" wrapText="1"/>
    </xf>
    <xf numFmtId="49" fontId="28" fillId="6" borderId="39" xfId="0" applyNumberFormat="1" applyFont="1" applyFill="1" applyBorder="1" applyAlignment="1">
      <alignment horizontal="center" vertical="center"/>
    </xf>
    <xf numFmtId="49" fontId="28" fillId="6" borderId="31" xfId="0" applyNumberFormat="1" applyFont="1" applyFill="1" applyBorder="1" applyAlignment="1">
      <alignment horizontal="center" vertical="center"/>
    </xf>
    <xf numFmtId="49" fontId="28" fillId="6" borderId="40" xfId="0" applyNumberFormat="1" applyFont="1" applyFill="1" applyBorder="1" applyAlignment="1">
      <alignment horizontal="center" vertical="center"/>
    </xf>
    <xf numFmtId="0" fontId="29" fillId="5" borderId="13" xfId="0" applyFont="1" applyFill="1" applyBorder="1" applyAlignment="1">
      <alignment horizontal="center" vertical="center" wrapText="1"/>
    </xf>
    <xf numFmtId="0" fontId="29" fillId="5" borderId="15" xfId="0" applyFont="1" applyFill="1" applyBorder="1" applyAlignment="1">
      <alignment horizontal="center" vertical="center" wrapText="1"/>
    </xf>
    <xf numFmtId="49" fontId="33" fillId="5" borderId="7" xfId="0" applyNumberFormat="1" applyFont="1" applyFill="1" applyBorder="1" applyAlignment="1">
      <alignment horizontal="center"/>
    </xf>
    <xf numFmtId="49" fontId="33" fillId="5" borderId="8" xfId="0" applyNumberFormat="1" applyFont="1" applyFill="1" applyBorder="1" applyAlignment="1">
      <alignment horizontal="center"/>
    </xf>
    <xf numFmtId="49" fontId="33" fillId="5" borderId="11" xfId="0" applyNumberFormat="1" applyFont="1" applyFill="1" applyBorder="1" applyAlignment="1">
      <alignment horizontal="center"/>
    </xf>
    <xf numFmtId="49" fontId="28" fillId="6" borderId="39" xfId="0" applyNumberFormat="1" applyFont="1" applyFill="1" applyBorder="1" applyAlignment="1">
      <alignment horizontal="center"/>
    </xf>
    <xf numFmtId="49" fontId="28" fillId="6" borderId="31" xfId="0" applyNumberFormat="1" applyFont="1" applyFill="1" applyBorder="1" applyAlignment="1">
      <alignment horizontal="center"/>
    </xf>
    <xf numFmtId="49" fontId="28" fillId="6" borderId="40" xfId="0" applyNumberFormat="1" applyFont="1" applyFill="1" applyBorder="1" applyAlignment="1">
      <alignment horizontal="center"/>
    </xf>
    <xf numFmtId="49" fontId="20" fillId="5" borderId="9" xfId="0" applyNumberFormat="1" applyFont="1" applyFill="1" applyBorder="1" applyAlignment="1">
      <alignment horizontal="center" vertical="center"/>
    </xf>
    <xf numFmtId="49" fontId="20" fillId="5" borderId="0" xfId="0" applyNumberFormat="1" applyFont="1" applyFill="1" applyAlignment="1">
      <alignment horizontal="center" vertical="center"/>
    </xf>
    <xf numFmtId="0" fontId="29" fillId="5" borderId="13" xfId="0" applyFont="1" applyFill="1" applyBorder="1" applyAlignment="1">
      <alignment horizontal="center" vertical="center"/>
    </xf>
    <xf numFmtId="0" fontId="29" fillId="5" borderId="29" xfId="0" applyFont="1" applyFill="1" applyBorder="1" applyAlignment="1">
      <alignment horizontal="center" vertical="center"/>
    </xf>
    <xf numFmtId="0" fontId="29" fillId="5" borderId="15" xfId="0" applyFont="1" applyFill="1" applyBorder="1" applyAlignment="1">
      <alignment horizontal="center" vertical="center"/>
    </xf>
    <xf numFmtId="0" fontId="29" fillId="5" borderId="32" xfId="0" applyFont="1" applyFill="1" applyBorder="1" applyAlignment="1">
      <alignment horizontal="center" vertical="center"/>
    </xf>
    <xf numFmtId="0" fontId="20" fillId="0" borderId="0" xfId="0" applyFont="1" applyAlignment="1">
      <alignment horizontal="left" vertical="center"/>
    </xf>
    <xf numFmtId="49" fontId="20" fillId="5" borderId="41" xfId="0" applyNumberFormat="1" applyFont="1" applyFill="1" applyBorder="1" applyAlignment="1">
      <alignment horizontal="left" vertical="center"/>
    </xf>
    <xf numFmtId="0" fontId="20" fillId="5" borderId="0" xfId="0" applyFont="1" applyFill="1" applyAlignment="1">
      <alignment horizontal="left" vertical="center"/>
    </xf>
    <xf numFmtId="49" fontId="29" fillId="5" borderId="13" xfId="0" applyNumberFormat="1" applyFont="1" applyFill="1" applyBorder="1" applyAlignment="1">
      <alignment horizontal="center" vertical="center"/>
    </xf>
  </cellXfs>
  <cellStyles count="27">
    <cellStyle name="Actual Date" xfId="1" xr:uid="{00000000-0005-0000-0000-000000000000}"/>
    <cellStyle name="args.style" xfId="2" xr:uid="{00000000-0005-0000-0000-000001000000}"/>
    <cellStyle name="Calc Currency (0)" xfId="3" xr:uid="{00000000-0005-0000-0000-000002000000}"/>
    <cellStyle name="Calc Percent (0)" xfId="4" xr:uid="{00000000-0005-0000-0000-000003000000}"/>
    <cellStyle name="Calc Percent (1)" xfId="5" xr:uid="{00000000-0005-0000-0000-000004000000}"/>
    <cellStyle name="category" xfId="6" xr:uid="{00000000-0005-0000-0000-000005000000}"/>
    <cellStyle name="Chinese" xfId="7" xr:uid="{00000000-0005-0000-0000-000006000000}"/>
    <cellStyle name="content" xfId="8" xr:uid="{00000000-0005-0000-0000-000007000000}"/>
    <cellStyle name="Normal" xfId="0" builtinId="0"/>
    <cellStyle name="Normal 2" xfId="9" xr:uid="{00000000-0005-0000-0000-000009000000}"/>
    <cellStyle name="Percent" xfId="10" builtinId="5"/>
    <cellStyle name="Percent 2" xfId="11" xr:uid="{00000000-0005-0000-0000-00000B000000}"/>
    <cellStyle name="ShenHua" xfId="12" xr:uid="{00000000-0005-0000-0000-00000C000000}"/>
    <cellStyle name="small" xfId="13" xr:uid="{00000000-0005-0000-0000-00000D000000}"/>
    <cellStyle name="Standard_Auditbericht" xfId="14" xr:uid="{00000000-0005-0000-0000-00000E000000}"/>
    <cellStyle name="W臧rung [0]_Abweichungsplan" xfId="15" xr:uid="{00000000-0005-0000-0000-00000F000000}"/>
    <cellStyle name="W臧rung_Abweichungsplan" xfId="16" xr:uid="{00000000-0005-0000-0000-000010000000}"/>
    <cellStyle name="ハイパーリンク_we0731" xfId="17" xr:uid="{00000000-0005-0000-0000-000011000000}"/>
    <cellStyle name="一般_QSA2000_draft_03_BH" xfId="18" xr:uid="{00000000-0005-0000-0000-000012000000}"/>
    <cellStyle name="未定義" xfId="19" xr:uid="{00000000-0005-0000-0000-000013000000}"/>
    <cellStyle name="桁区切り [0.00]_AMF Titanium Commodity Graphs" xfId="20" xr:uid="{00000000-0005-0000-0000-000014000000}"/>
    <cellStyle name="桁区切り_AMF Titanium Commodity Graphs" xfId="21" xr:uid="{00000000-0005-0000-0000-000015000000}"/>
    <cellStyle name="標準_9023PAT-3.xls グラフ 61" xfId="22" xr:uid="{00000000-0005-0000-0000-000016000000}"/>
    <cellStyle name="表示済みのハイパーリンク_we0731" xfId="23" xr:uid="{00000000-0005-0000-0000-000017000000}"/>
    <cellStyle name="貨幣[0]_35" xfId="24" xr:uid="{00000000-0005-0000-0000-000018000000}"/>
    <cellStyle name="通貨 [0.00]_AMF Titanium Commodity Graphs" xfId="25" xr:uid="{00000000-0005-0000-0000-000019000000}"/>
    <cellStyle name="通貨_AMF Titanium Commodity Graphs" xfId="26" xr:uid="{00000000-0005-0000-0000-00001A000000}"/>
  </cellStyles>
  <dxfs count="8">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filled"/>
        <c:varyColors val="0"/>
        <c:ser>
          <c:idx val="0"/>
          <c:order val="0"/>
          <c:cat>
            <c:strRef>
              <c:f>'Scoring Summary '!$E$41:$E$52</c:f>
              <c:strCache>
                <c:ptCount val="12"/>
                <c:pt idx="0">
                  <c:v>Customer Satisfaction</c:v>
                </c:pt>
                <c:pt idx="1">
                  <c:v>Quality System</c:v>
                </c:pt>
                <c:pt idx="2">
                  <c:v>Supplier Performance Report Card Score to Powers and Sons</c:v>
                </c:pt>
                <c:pt idx="3">
                  <c:v>Risk Management</c:v>
                </c:pt>
                <c:pt idx="4">
                  <c:v>Purchasing and Sub-Supplier Management</c:v>
                </c:pt>
                <c:pt idx="5">
                  <c:v>Manufacturing, Planning and Execution</c:v>
                </c:pt>
                <c:pt idx="6">
                  <c:v>Change Management</c:v>
                </c:pt>
                <c:pt idx="7">
                  <c:v>Inventory Control and Housekeeping</c:v>
                </c:pt>
                <c:pt idx="8">
                  <c:v>Corrective Action and Non-Conforming Prod.</c:v>
                </c:pt>
                <c:pt idx="9">
                  <c:v>Continuous Improvement</c:v>
                </c:pt>
                <c:pt idx="10">
                  <c:v>Measure and Test</c:v>
                </c:pt>
                <c:pt idx="11">
                  <c:v>Capacity</c:v>
                </c:pt>
              </c:strCache>
            </c:strRef>
          </c:cat>
          <c:val>
            <c:numRef>
              <c:f>'Scoring Summary '!$H$41:$H$52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2D9-4DB7-BD6E-85A7878040F1}"/>
            </c:ext>
          </c:extLst>
        </c:ser>
        <c:ser>
          <c:idx val="1"/>
          <c:order val="1"/>
          <c:cat>
            <c:strRef>
              <c:f>'Scoring Summary '!$E$41:$E$52</c:f>
              <c:strCache>
                <c:ptCount val="12"/>
                <c:pt idx="0">
                  <c:v>Customer Satisfaction</c:v>
                </c:pt>
                <c:pt idx="1">
                  <c:v>Quality System</c:v>
                </c:pt>
                <c:pt idx="2">
                  <c:v>Supplier Performance Report Card Score to Powers and Sons</c:v>
                </c:pt>
                <c:pt idx="3">
                  <c:v>Risk Management</c:v>
                </c:pt>
                <c:pt idx="4">
                  <c:v>Purchasing and Sub-Supplier Management</c:v>
                </c:pt>
                <c:pt idx="5">
                  <c:v>Manufacturing, Planning and Execution</c:v>
                </c:pt>
                <c:pt idx="6">
                  <c:v>Change Management</c:v>
                </c:pt>
                <c:pt idx="7">
                  <c:v>Inventory Control and Housekeeping</c:v>
                </c:pt>
                <c:pt idx="8">
                  <c:v>Corrective Action and Non-Conforming Prod.</c:v>
                </c:pt>
                <c:pt idx="9">
                  <c:v>Continuous Improvement</c:v>
                </c:pt>
                <c:pt idx="10">
                  <c:v>Measure and Test</c:v>
                </c:pt>
                <c:pt idx="11">
                  <c:v>Capacity</c:v>
                </c:pt>
              </c:strCache>
            </c:strRef>
          </c:cat>
          <c:val>
            <c:numRef>
              <c:f>'Scoring Summary '!$H$41:$H$52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2D9-4DB7-BD6E-85A7878040F1}"/>
            </c:ext>
          </c:extLst>
        </c:ser>
        <c:dLbls>
          <c:showLegendKey val="0"/>
          <c:showVal val="0"/>
          <c:showCatName val="0"/>
          <c:showSerName val="0"/>
          <c:showPercent val="0"/>
          <c:showBubbleSize val="0"/>
        </c:dLbls>
        <c:axId val="207821824"/>
        <c:axId val="207845248"/>
      </c:radarChart>
      <c:catAx>
        <c:axId val="207821824"/>
        <c:scaling>
          <c:orientation val="minMax"/>
        </c:scaling>
        <c:delete val="0"/>
        <c:axPos val="b"/>
        <c:majorGridlines/>
        <c:numFmt formatCode="General" sourceLinked="1"/>
        <c:majorTickMark val="out"/>
        <c:minorTickMark val="none"/>
        <c:tickLblPos val="nextTo"/>
        <c:txPr>
          <a:bodyPr/>
          <a:lstStyle/>
          <a:p>
            <a:pPr>
              <a:defRPr sz="900"/>
            </a:pPr>
            <a:endParaRPr lang="en-US"/>
          </a:p>
        </c:txPr>
        <c:crossAx val="207845248"/>
        <c:crosses val="autoZero"/>
        <c:auto val="0"/>
        <c:lblAlgn val="ctr"/>
        <c:lblOffset val="100"/>
        <c:noMultiLvlLbl val="0"/>
      </c:catAx>
      <c:valAx>
        <c:axId val="207845248"/>
        <c:scaling>
          <c:orientation val="minMax"/>
          <c:max val="1"/>
        </c:scaling>
        <c:delete val="0"/>
        <c:axPos val="l"/>
        <c:majorGridlines/>
        <c:numFmt formatCode="0%" sourceLinked="1"/>
        <c:majorTickMark val="out"/>
        <c:minorTickMark val="none"/>
        <c:tickLblPos val="nextTo"/>
        <c:crossAx val="207821824"/>
        <c:crosses val="autoZero"/>
        <c:crossBetween val="between"/>
      </c:valAx>
    </c:plotArea>
    <c:plotVisOnly val="1"/>
    <c:dispBlanksAs val="gap"/>
    <c:showDLblsOverMax val="0"/>
  </c:chart>
  <c:printSettings>
    <c:headerFooter/>
    <c:pageMargins b="0.75000000000000366" l="0.70000000000000062" r="0.70000000000000062" t="0.750000000000003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filled"/>
        <c:varyColors val="0"/>
        <c:ser>
          <c:idx val="0"/>
          <c:order val="0"/>
          <c:spPr>
            <a:ln w="25400">
              <a:noFill/>
            </a:ln>
          </c:spPr>
          <c:cat>
            <c:strRef>
              <c:f>'Scoring Summary '!$E$23:$E$34</c:f>
              <c:strCache>
                <c:ptCount val="12"/>
                <c:pt idx="0">
                  <c:v>Customer Satisfaction</c:v>
                </c:pt>
                <c:pt idx="1">
                  <c:v>Quality System</c:v>
                </c:pt>
                <c:pt idx="2">
                  <c:v>Supplier Performance Report Card Score to Powers and Sons</c:v>
                </c:pt>
                <c:pt idx="3">
                  <c:v>Risk Management</c:v>
                </c:pt>
                <c:pt idx="4">
                  <c:v>Purchasing and Sub-Suplier Management</c:v>
                </c:pt>
                <c:pt idx="5">
                  <c:v>Manufacturing, Planning and Execution</c:v>
                </c:pt>
                <c:pt idx="6">
                  <c:v>Change Management</c:v>
                </c:pt>
                <c:pt idx="7">
                  <c:v>Inventory Control and Housekeeping</c:v>
                </c:pt>
                <c:pt idx="8">
                  <c:v>Corrective Action and Non-Conforming Prod.</c:v>
                </c:pt>
                <c:pt idx="9">
                  <c:v>Continuous Improvement</c:v>
                </c:pt>
                <c:pt idx="10">
                  <c:v>Measure and Test</c:v>
                </c:pt>
                <c:pt idx="11">
                  <c:v>Capacity</c:v>
                </c:pt>
              </c:strCache>
            </c:strRef>
          </c:cat>
          <c:val>
            <c:numRef>
              <c:f>'Scoring Summary '!$H$23:$H$34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071-456F-ABE1-21B814191F5C}"/>
            </c:ext>
          </c:extLst>
        </c:ser>
        <c:dLbls>
          <c:showLegendKey val="0"/>
          <c:showVal val="0"/>
          <c:showCatName val="0"/>
          <c:showSerName val="0"/>
          <c:showPercent val="0"/>
          <c:showBubbleSize val="0"/>
        </c:dLbls>
        <c:axId val="220952448"/>
        <c:axId val="250954496"/>
      </c:radarChart>
      <c:catAx>
        <c:axId val="220952448"/>
        <c:scaling>
          <c:orientation val="minMax"/>
        </c:scaling>
        <c:delete val="0"/>
        <c:axPos val="b"/>
        <c:majorGridlines/>
        <c:numFmt formatCode="General" sourceLinked="1"/>
        <c:majorTickMark val="out"/>
        <c:minorTickMark val="none"/>
        <c:tickLblPos val="nextTo"/>
        <c:txPr>
          <a:bodyPr/>
          <a:lstStyle/>
          <a:p>
            <a:pPr>
              <a:defRPr sz="900"/>
            </a:pPr>
            <a:endParaRPr lang="en-US"/>
          </a:p>
        </c:txPr>
        <c:crossAx val="250954496"/>
        <c:crosses val="autoZero"/>
        <c:auto val="0"/>
        <c:lblAlgn val="ctr"/>
        <c:lblOffset val="100"/>
        <c:noMultiLvlLbl val="0"/>
      </c:catAx>
      <c:valAx>
        <c:axId val="250954496"/>
        <c:scaling>
          <c:orientation val="minMax"/>
          <c:max val="1"/>
        </c:scaling>
        <c:delete val="0"/>
        <c:axPos val="l"/>
        <c:majorGridlines/>
        <c:numFmt formatCode="0%" sourceLinked="1"/>
        <c:majorTickMark val="out"/>
        <c:minorTickMark val="none"/>
        <c:tickLblPos val="nextTo"/>
        <c:txPr>
          <a:bodyPr/>
          <a:lstStyle/>
          <a:p>
            <a:pPr>
              <a:defRPr sz="800"/>
            </a:pPr>
            <a:endParaRPr lang="en-US"/>
          </a:p>
        </c:txPr>
        <c:crossAx val="220952448"/>
        <c:crosses val="autoZero"/>
        <c:crossBetween val="between"/>
      </c:valAx>
    </c:plotArea>
    <c:plotVisOnly val="1"/>
    <c:dispBlanksAs val="gap"/>
    <c:showDLblsOverMax val="0"/>
  </c:chart>
  <c:printSettings>
    <c:headerFooter/>
    <c:pageMargins b="0.75000000000000389" l="0.70000000000000062" r="0.70000000000000062" t="0.75000000000000389"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15240</xdr:colOff>
      <xdr:row>38</xdr:row>
      <xdr:rowOff>7620</xdr:rowOff>
    </xdr:from>
    <xdr:to>
      <xdr:col>3</xdr:col>
      <xdr:colOff>944880</xdr:colOff>
      <xdr:row>52</xdr:row>
      <xdr:rowOff>7620</xdr:rowOff>
    </xdr:to>
    <xdr:graphicFrame macro="">
      <xdr:nvGraphicFramePr>
        <xdr:cNvPr id="5257" name="Chart 2">
          <a:extLst>
            <a:ext uri="{FF2B5EF4-FFF2-40B4-BE49-F238E27FC236}">
              <a16:creationId xmlns:a16="http://schemas.microsoft.com/office/drawing/2014/main" id="{00000000-0008-0000-0400-000089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xdr:colOff>
      <xdr:row>20</xdr:row>
      <xdr:rowOff>15240</xdr:rowOff>
    </xdr:from>
    <xdr:to>
      <xdr:col>3</xdr:col>
      <xdr:colOff>937260</xdr:colOff>
      <xdr:row>34</xdr:row>
      <xdr:rowOff>7620</xdr:rowOff>
    </xdr:to>
    <xdr:graphicFrame macro="">
      <xdr:nvGraphicFramePr>
        <xdr:cNvPr id="5258" name="Chart 3">
          <a:extLst>
            <a:ext uri="{FF2B5EF4-FFF2-40B4-BE49-F238E27FC236}">
              <a16:creationId xmlns:a16="http://schemas.microsoft.com/office/drawing/2014/main" id="{00000000-0008-0000-0400-00008A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l-jsh1\USERS\EXCEL\PRICE\GEBRAND\HKPRIC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el-jsh1\USERS\MKTG\SHARED\PRODMAN\CMMASTER\ELCFLC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change Rate"/>
    </sheetNames>
    <sheetDataSet>
      <sheetData sheetId="0">
        <row r="2">
          <cell r="B2">
            <v>7.74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ce Survey"/>
    </sheetNames>
    <sheetDataSet>
      <sheetData sheetId="0">
        <row r="35">
          <cell r="E35">
            <v>8.3000000000000007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16"/>
  <sheetViews>
    <sheetView zoomScaleNormal="100" workbookViewId="0">
      <selection activeCell="U6" sqref="U6"/>
    </sheetView>
  </sheetViews>
  <sheetFormatPr defaultColWidth="8.875" defaultRowHeight="12.75"/>
  <cols>
    <col min="1" max="1" width="2.75" style="70" customWidth="1"/>
    <col min="2" max="2" width="9.125" style="3" customWidth="1"/>
    <col min="3" max="3" width="12.5" style="3" customWidth="1"/>
    <col min="4" max="4" width="9.25" style="3" customWidth="1"/>
    <col min="5" max="5" width="9.5" style="3" customWidth="1"/>
    <col min="6" max="6" width="7.875" style="6" customWidth="1"/>
    <col min="7" max="7" width="11.375" style="2" customWidth="1"/>
    <col min="8" max="8" width="12.5" style="2" customWidth="1"/>
    <col min="9" max="9" width="27.5" style="1" customWidth="1"/>
    <col min="10" max="10" width="8.875" style="1" hidden="1" customWidth="1"/>
    <col min="11" max="11" width="15.5" style="1" hidden="1" customWidth="1"/>
    <col min="12" max="12" width="16.75" style="1" hidden="1" customWidth="1"/>
    <col min="13" max="13" width="0" style="1" hidden="1" customWidth="1"/>
    <col min="14" max="16384" width="8.875" style="1"/>
  </cols>
  <sheetData>
    <row r="1" spans="1:11" ht="18.75">
      <c r="A1" s="12"/>
      <c r="B1" s="13"/>
      <c r="C1" s="13"/>
      <c r="D1" s="13"/>
      <c r="E1" s="13"/>
      <c r="F1" s="14"/>
      <c r="G1" s="15"/>
      <c r="H1" s="16"/>
      <c r="I1" s="17"/>
    </row>
    <row r="2" spans="1:11" ht="18.75">
      <c r="A2" s="193" t="s">
        <v>292</v>
      </c>
      <c r="B2" s="194"/>
      <c r="C2" s="194"/>
      <c r="D2" s="194"/>
      <c r="E2" s="194"/>
      <c r="F2" s="194"/>
      <c r="G2" s="194"/>
      <c r="H2" s="194"/>
      <c r="I2" s="195"/>
    </row>
    <row r="3" spans="1:11" ht="13.5" customHeight="1">
      <c r="A3" s="133"/>
      <c r="B3" s="134"/>
      <c r="C3" s="134"/>
      <c r="D3" s="134"/>
      <c r="E3" s="134"/>
      <c r="F3" s="134"/>
      <c r="G3" s="134"/>
      <c r="H3" s="181"/>
      <c r="I3" s="182"/>
      <c r="K3" s="5" t="s">
        <v>16</v>
      </c>
    </row>
    <row r="4" spans="1:11" ht="13.5" customHeight="1" thickBot="1">
      <c r="A4" s="137"/>
      <c r="B4" s="138"/>
      <c r="C4" s="138"/>
      <c r="D4" s="138"/>
      <c r="E4" s="138"/>
      <c r="F4" s="138"/>
      <c r="G4" s="138"/>
      <c r="H4" s="183"/>
      <c r="I4" s="184"/>
      <c r="K4" s="5"/>
    </row>
    <row r="5" spans="1:11" ht="9.75" customHeight="1">
      <c r="A5" s="8"/>
      <c r="B5" s="9"/>
      <c r="C5" s="9"/>
      <c r="D5" s="9"/>
      <c r="E5" s="9"/>
      <c r="F5" s="10"/>
      <c r="G5" s="18"/>
      <c r="H5" s="19"/>
      <c r="I5" s="7"/>
    </row>
    <row r="6" spans="1:11" ht="289.14999999999998" customHeight="1">
      <c r="A6" s="200" t="s">
        <v>44</v>
      </c>
      <c r="B6" s="200"/>
      <c r="C6" s="201" t="s">
        <v>290</v>
      </c>
      <c r="D6" s="202"/>
      <c r="E6" s="202"/>
      <c r="F6" s="202"/>
      <c r="G6" s="202"/>
      <c r="H6" s="202"/>
      <c r="I6" s="203"/>
    </row>
    <row r="7" spans="1:11" ht="13.5" thickBot="1">
      <c r="A7" s="8"/>
      <c r="B7" s="9"/>
      <c r="C7" s="9"/>
      <c r="D7" s="9"/>
      <c r="E7" s="9"/>
      <c r="F7" s="10"/>
      <c r="G7" s="11"/>
      <c r="H7" s="11"/>
      <c r="I7" s="7"/>
    </row>
    <row r="8" spans="1:11" ht="16.5" thickBot="1">
      <c r="A8" s="196" t="s">
        <v>200</v>
      </c>
      <c r="B8" s="197"/>
      <c r="C8" s="197"/>
      <c r="D8" s="197"/>
      <c r="E8" s="197"/>
      <c r="F8" s="197"/>
      <c r="G8" s="197"/>
      <c r="H8" s="197"/>
      <c r="I8" s="198"/>
    </row>
    <row r="9" spans="1:11">
      <c r="A9" s="8"/>
      <c r="B9" s="9"/>
      <c r="C9" s="9"/>
      <c r="D9" s="9"/>
      <c r="E9" s="9"/>
      <c r="F9" s="10"/>
      <c r="G9" s="11"/>
      <c r="H9" s="11"/>
      <c r="I9" s="7"/>
    </row>
    <row r="10" spans="1:11" ht="25.5" customHeight="1">
      <c r="A10" s="199" t="s">
        <v>45</v>
      </c>
      <c r="B10" s="199"/>
      <c r="C10" s="124" t="s">
        <v>39</v>
      </c>
      <c r="D10" s="204" t="s">
        <v>46</v>
      </c>
      <c r="E10" s="204"/>
      <c r="F10" s="204" t="s">
        <v>47</v>
      </c>
      <c r="G10" s="204"/>
      <c r="H10" s="204" t="s">
        <v>48</v>
      </c>
      <c r="I10" s="204"/>
    </row>
    <row r="11" spans="1:11">
      <c r="A11" s="20"/>
      <c r="B11" s="21"/>
      <c r="C11" s="21"/>
      <c r="D11" s="21"/>
      <c r="E11" s="21"/>
      <c r="F11" s="21"/>
      <c r="G11" s="21"/>
      <c r="H11" s="21"/>
      <c r="I11" s="22"/>
    </row>
    <row r="12" spans="1:11" s="4" customFormat="1" ht="27.75" customHeight="1">
      <c r="A12" s="208">
        <v>3</v>
      </c>
      <c r="B12" s="209"/>
      <c r="C12" s="109" t="s">
        <v>126</v>
      </c>
      <c r="D12" s="207" t="s">
        <v>52</v>
      </c>
      <c r="E12" s="207"/>
      <c r="F12" s="207" t="s">
        <v>50</v>
      </c>
      <c r="G12" s="207"/>
      <c r="H12" s="207" t="s">
        <v>130</v>
      </c>
      <c r="I12" s="207"/>
    </row>
    <row r="13" spans="1:11" s="4" customFormat="1" ht="42" customHeight="1">
      <c r="A13" s="208">
        <v>2</v>
      </c>
      <c r="B13" s="209"/>
      <c r="C13" s="109" t="s">
        <v>127</v>
      </c>
      <c r="D13" s="207" t="s">
        <v>53</v>
      </c>
      <c r="E13" s="207"/>
      <c r="F13" s="207" t="s">
        <v>51</v>
      </c>
      <c r="G13" s="207"/>
      <c r="H13" s="207" t="s">
        <v>131</v>
      </c>
      <c r="I13" s="207"/>
    </row>
    <row r="14" spans="1:11" s="4" customFormat="1" ht="26.25" customHeight="1">
      <c r="A14" s="212">
        <v>1</v>
      </c>
      <c r="B14" s="213"/>
      <c r="C14" s="110" t="s">
        <v>128</v>
      </c>
      <c r="D14" s="207" t="s">
        <v>49</v>
      </c>
      <c r="E14" s="207"/>
      <c r="F14" s="207" t="s">
        <v>129</v>
      </c>
      <c r="G14" s="207"/>
      <c r="H14" s="207" t="s">
        <v>132</v>
      </c>
      <c r="I14" s="207"/>
    </row>
    <row r="15" spans="1:11" s="4" customFormat="1" ht="24.75" customHeight="1">
      <c r="A15" s="210">
        <v>0</v>
      </c>
      <c r="B15" s="211"/>
      <c r="C15" s="111" t="s">
        <v>42</v>
      </c>
      <c r="D15" s="207" t="s">
        <v>155</v>
      </c>
      <c r="E15" s="207"/>
      <c r="F15" s="207" t="s">
        <v>156</v>
      </c>
      <c r="G15" s="207"/>
      <c r="H15" s="207" t="s">
        <v>157</v>
      </c>
      <c r="I15" s="207"/>
    </row>
    <row r="16" spans="1:11" ht="24" customHeight="1">
      <c r="A16" s="205" t="s">
        <v>69</v>
      </c>
      <c r="B16" s="206"/>
      <c r="C16" s="125" t="s">
        <v>69</v>
      </c>
      <c r="D16" s="207" t="s">
        <v>154</v>
      </c>
      <c r="E16" s="207"/>
      <c r="F16" s="207" t="s">
        <v>154</v>
      </c>
      <c r="G16" s="207"/>
      <c r="H16" s="207" t="s">
        <v>201</v>
      </c>
      <c r="I16" s="207"/>
    </row>
  </sheetData>
  <sheetProtection selectLockedCells="1"/>
  <mergeCells count="28">
    <mergeCell ref="H12:I12"/>
    <mergeCell ref="H13:I13"/>
    <mergeCell ref="H14:I14"/>
    <mergeCell ref="H15:I15"/>
    <mergeCell ref="F12:G12"/>
    <mergeCell ref="D12:E12"/>
    <mergeCell ref="D13:E13"/>
    <mergeCell ref="D14:E14"/>
    <mergeCell ref="D15:E15"/>
    <mergeCell ref="A12:B12"/>
    <mergeCell ref="A15:B15"/>
    <mergeCell ref="A13:B13"/>
    <mergeCell ref="A14:B14"/>
    <mergeCell ref="A16:B16"/>
    <mergeCell ref="D16:E16"/>
    <mergeCell ref="F16:G16"/>
    <mergeCell ref="H16:I16"/>
    <mergeCell ref="F13:G13"/>
    <mergeCell ref="F14:G14"/>
    <mergeCell ref="F15:G15"/>
    <mergeCell ref="A2:I2"/>
    <mergeCell ref="A8:I8"/>
    <mergeCell ref="A10:B10"/>
    <mergeCell ref="A6:B6"/>
    <mergeCell ref="C6:I6"/>
    <mergeCell ref="D10:E10"/>
    <mergeCell ref="F10:G10"/>
    <mergeCell ref="H10:I10"/>
  </mergeCells>
  <pageMargins left="0.25" right="0.25" top="0.5" bottom="0.5" header="0.5" footer="0.5"/>
  <pageSetup scale="93" fitToHeight="4" orientation="portrait" r:id="rId1"/>
  <headerFooter alignWithMargins="0">
    <oddFooter>&amp;L&amp;F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W186"/>
  <sheetViews>
    <sheetView showRuler="0" zoomScaleNormal="100" workbookViewId="0">
      <selection activeCell="B37" sqref="B37:E37"/>
    </sheetView>
  </sheetViews>
  <sheetFormatPr defaultColWidth="8.875" defaultRowHeight="12.75"/>
  <cols>
    <col min="1" max="1" width="4.5" style="70" customWidth="1"/>
    <col min="2" max="2" width="9.125" style="3" customWidth="1"/>
    <col min="3" max="3" width="22.5" style="3" customWidth="1"/>
    <col min="4" max="4" width="12.5" style="3" customWidth="1"/>
    <col min="5" max="5" width="31.375" style="3" customWidth="1"/>
    <col min="6" max="6" width="7.75" style="6" customWidth="1"/>
    <col min="7" max="7" width="7.75" style="2" customWidth="1"/>
    <col min="8" max="8" width="12.5" style="2" customWidth="1"/>
    <col min="9" max="9" width="33.25" style="1" customWidth="1"/>
    <col min="10" max="13" width="8.875" style="1" hidden="1" customWidth="1"/>
    <col min="14" max="14" width="10.75" style="1" hidden="1" customWidth="1"/>
    <col min="15" max="16" width="8.875" style="1" hidden="1" customWidth="1"/>
    <col min="17" max="16384" width="8.875" style="1"/>
  </cols>
  <sheetData>
    <row r="1" spans="1:11" ht="18.75">
      <c r="A1" s="12"/>
      <c r="B1" s="13"/>
      <c r="C1" s="13"/>
      <c r="D1" s="13"/>
      <c r="E1" s="13"/>
      <c r="F1" s="14"/>
      <c r="G1" s="15"/>
      <c r="H1" s="16"/>
      <c r="I1" s="35"/>
    </row>
    <row r="2" spans="1:11" ht="18.75">
      <c r="A2" s="193" t="s">
        <v>293</v>
      </c>
      <c r="B2" s="194"/>
      <c r="C2" s="194"/>
      <c r="D2" s="194"/>
      <c r="E2" s="194"/>
      <c r="F2" s="194"/>
      <c r="G2" s="194"/>
      <c r="H2" s="194"/>
      <c r="I2" s="195"/>
    </row>
    <row r="3" spans="1:11" ht="18.75">
      <c r="A3" s="127"/>
      <c r="B3" s="127"/>
      <c r="C3" s="127"/>
      <c r="D3" s="127"/>
      <c r="E3" s="127"/>
      <c r="F3" s="127"/>
      <c r="G3" s="127"/>
      <c r="H3" s="127"/>
      <c r="I3" s="128"/>
    </row>
    <row r="4" spans="1:11" ht="18.75">
      <c r="A4" s="127"/>
      <c r="B4" s="127"/>
      <c r="C4" s="127"/>
      <c r="D4" s="127"/>
      <c r="E4" s="127"/>
      <c r="F4" s="120" t="s">
        <v>286</v>
      </c>
      <c r="G4" s="120"/>
      <c r="H4" s="127"/>
      <c r="I4" s="121"/>
    </row>
    <row r="5" spans="1:11" ht="16.5" thickBot="1">
      <c r="A5" s="8"/>
      <c r="B5" s="9"/>
      <c r="C5" s="9"/>
      <c r="D5" s="9"/>
      <c r="E5" s="9"/>
      <c r="F5" s="120" t="s">
        <v>287</v>
      </c>
      <c r="H5" s="11"/>
      <c r="I5" s="185"/>
      <c r="K5" s="36" t="s">
        <v>17</v>
      </c>
    </row>
    <row r="6" spans="1:11" s="4" customFormat="1" ht="6" customHeight="1" thickBot="1">
      <c r="A6" s="51"/>
      <c r="B6" s="51"/>
      <c r="C6" s="39"/>
      <c r="D6" s="39"/>
      <c r="E6" s="39"/>
      <c r="F6" s="37"/>
      <c r="G6" s="41"/>
      <c r="H6" s="38"/>
      <c r="I6" s="52"/>
    </row>
    <row r="7" spans="1:11" ht="17.25" customHeight="1">
      <c r="A7" s="256" t="s">
        <v>10</v>
      </c>
      <c r="B7" s="257"/>
      <c r="C7" s="257"/>
      <c r="D7" s="257"/>
      <c r="E7" s="257"/>
      <c r="F7" s="257"/>
      <c r="G7" s="257"/>
      <c r="H7" s="257"/>
      <c r="I7" s="258"/>
      <c r="K7" s="36" t="s">
        <v>14</v>
      </c>
    </row>
    <row r="8" spans="1:11" s="4" customFormat="1">
      <c r="A8" s="241" t="s">
        <v>4</v>
      </c>
      <c r="B8" s="242"/>
      <c r="C8" s="254"/>
      <c r="D8" s="254"/>
      <c r="E8" s="37"/>
      <c r="G8" s="39"/>
      <c r="H8" s="39"/>
      <c r="I8" s="122"/>
      <c r="K8" s="36" t="s">
        <v>15</v>
      </c>
    </row>
    <row r="9" spans="1:11" s="4" customFormat="1">
      <c r="A9" s="241" t="s">
        <v>5</v>
      </c>
      <c r="B9" s="242"/>
      <c r="C9" s="255"/>
      <c r="D9" s="255"/>
      <c r="E9" s="39"/>
      <c r="F9" s="37"/>
      <c r="H9" s="39"/>
      <c r="I9" s="122"/>
    </row>
    <row r="10" spans="1:11" s="4" customFormat="1" ht="12.75" customHeight="1">
      <c r="A10" s="241"/>
      <c r="B10" s="242"/>
      <c r="C10" s="40"/>
      <c r="D10" s="40"/>
      <c r="E10" s="39"/>
      <c r="F10" s="37"/>
      <c r="G10" s="38" t="s">
        <v>11</v>
      </c>
      <c r="H10" s="259"/>
      <c r="I10" s="260"/>
    </row>
    <row r="11" spans="1:11" s="4" customFormat="1">
      <c r="A11" s="241" t="s">
        <v>12</v>
      </c>
      <c r="B11" s="242"/>
      <c r="C11" s="254"/>
      <c r="D11" s="254"/>
      <c r="E11" s="39"/>
      <c r="F11" s="37"/>
      <c r="G11" s="38" t="s">
        <v>13</v>
      </c>
      <c r="H11" s="259"/>
      <c r="I11" s="260"/>
    </row>
    <row r="12" spans="1:11" s="4" customFormat="1" ht="6" customHeight="1" thickBot="1">
      <c r="A12" s="44"/>
      <c r="B12" s="45"/>
      <c r="C12" s="46"/>
      <c r="D12" s="46"/>
      <c r="E12" s="46"/>
      <c r="F12" s="47"/>
      <c r="G12" s="48"/>
      <c r="H12" s="49"/>
      <c r="I12" s="50"/>
    </row>
    <row r="13" spans="1:11" s="4" customFormat="1" ht="6" customHeight="1" thickBot="1">
      <c r="A13" s="51"/>
      <c r="B13" s="51"/>
      <c r="C13" s="39"/>
      <c r="D13" s="39"/>
      <c r="E13" s="39"/>
      <c r="F13" s="37"/>
      <c r="G13" s="41"/>
      <c r="H13" s="38"/>
      <c r="I13" s="52"/>
    </row>
    <row r="14" spans="1:11" s="4" customFormat="1" ht="17.25" customHeight="1">
      <c r="A14" s="238" t="s">
        <v>285</v>
      </c>
      <c r="B14" s="239"/>
      <c r="C14" s="239"/>
      <c r="D14" s="239"/>
      <c r="E14" s="239"/>
      <c r="F14" s="239"/>
      <c r="G14" s="239"/>
      <c r="H14" s="239"/>
      <c r="I14" s="240"/>
      <c r="K14" s="5"/>
    </row>
    <row r="15" spans="1:11" s="4" customFormat="1" ht="15" customHeight="1">
      <c r="A15" s="241" t="s">
        <v>284</v>
      </c>
      <c r="B15" s="242"/>
      <c r="C15" s="254"/>
      <c r="D15" s="254"/>
      <c r="E15" s="39"/>
      <c r="F15" s="37"/>
      <c r="G15" s="53" t="s">
        <v>283</v>
      </c>
      <c r="H15" s="243"/>
      <c r="I15" s="262"/>
      <c r="K15" s="36"/>
    </row>
    <row r="16" spans="1:11" s="4" customFormat="1" ht="12.75" customHeight="1">
      <c r="A16" s="241"/>
      <c r="B16" s="242"/>
      <c r="C16" s="255"/>
      <c r="D16" s="255"/>
      <c r="E16" s="39"/>
      <c r="F16" s="37"/>
      <c r="G16" s="53"/>
      <c r="H16" s="263"/>
      <c r="I16" s="264"/>
      <c r="K16" s="36">
        <v>0</v>
      </c>
    </row>
    <row r="17" spans="1:16" s="4" customFormat="1" ht="12.75" customHeight="1">
      <c r="A17" s="241"/>
      <c r="B17" s="242"/>
      <c r="C17" s="255"/>
      <c r="D17" s="255"/>
      <c r="E17" s="39"/>
      <c r="F17" s="37"/>
      <c r="G17" s="53"/>
      <c r="H17" s="263"/>
      <c r="I17" s="264"/>
      <c r="K17" s="36">
        <v>1</v>
      </c>
    </row>
    <row r="18" spans="1:16" s="4" customFormat="1" ht="12.75" customHeight="1">
      <c r="A18" s="80" t="s">
        <v>187</v>
      </c>
      <c r="C18" s="247"/>
      <c r="D18" s="247"/>
      <c r="E18" s="39"/>
      <c r="F18" s="37"/>
      <c r="G18" s="38" t="s">
        <v>187</v>
      </c>
      <c r="H18" s="247"/>
      <c r="I18" s="248"/>
      <c r="K18" s="36">
        <v>2</v>
      </c>
    </row>
    <row r="19" spans="1:16" s="4" customFormat="1">
      <c r="A19" s="54" t="s">
        <v>188</v>
      </c>
      <c r="B19" s="51"/>
      <c r="C19" s="261"/>
      <c r="D19" s="261"/>
      <c r="E19" s="39"/>
      <c r="F19" s="37"/>
      <c r="G19" s="38" t="s">
        <v>188</v>
      </c>
      <c r="H19" s="247"/>
      <c r="I19" s="248"/>
      <c r="K19" s="36">
        <v>3</v>
      </c>
    </row>
    <row r="20" spans="1:16" s="4" customFormat="1" ht="6" customHeight="1" thickBot="1">
      <c r="A20" s="44"/>
      <c r="B20" s="45"/>
      <c r="C20" s="46"/>
      <c r="D20" s="46"/>
      <c r="E20" s="46"/>
      <c r="F20" s="47"/>
      <c r="G20" s="48"/>
      <c r="H20" s="48"/>
      <c r="I20" s="50"/>
    </row>
    <row r="21" spans="1:16" s="4" customFormat="1" ht="6" customHeight="1" thickBot="1">
      <c r="A21" s="55"/>
      <c r="B21" s="39"/>
      <c r="C21" s="39"/>
      <c r="D21" s="39"/>
      <c r="E21" s="39"/>
      <c r="F21" s="37"/>
      <c r="G21" s="41"/>
      <c r="H21" s="41"/>
      <c r="I21" s="52"/>
    </row>
    <row r="22" spans="1:16" s="4" customFormat="1" ht="29.25" customHeight="1">
      <c r="A22" s="238" t="s">
        <v>9</v>
      </c>
      <c r="B22" s="239"/>
      <c r="C22" s="239"/>
      <c r="D22" s="239"/>
      <c r="E22" s="239"/>
      <c r="F22" s="239"/>
      <c r="G22" s="239"/>
      <c r="H22" s="239"/>
      <c r="I22" s="240"/>
      <c r="K22" s="36"/>
    </row>
    <row r="23" spans="1:16" s="4" customFormat="1" ht="15" customHeight="1">
      <c r="A23" s="241"/>
      <c r="B23" s="242"/>
      <c r="C23" s="39"/>
      <c r="D23" s="39"/>
      <c r="E23" s="39"/>
      <c r="F23" s="37"/>
      <c r="G23" s="53" t="s">
        <v>6</v>
      </c>
      <c r="H23" s="243"/>
      <c r="I23" s="244"/>
      <c r="K23" s="36"/>
    </row>
    <row r="24" spans="1:16" s="4" customFormat="1" ht="12.75" customHeight="1">
      <c r="A24" s="241"/>
      <c r="B24" s="242"/>
      <c r="C24" s="39"/>
      <c r="D24" s="39"/>
      <c r="E24" s="39"/>
      <c r="F24" s="37"/>
      <c r="G24" s="53" t="s">
        <v>7</v>
      </c>
      <c r="H24" s="245"/>
      <c r="I24" s="246"/>
      <c r="K24" s="36"/>
    </row>
    <row r="25" spans="1:16" s="4" customFormat="1" ht="12.75" customHeight="1">
      <c r="A25" s="84"/>
      <c r="B25" s="52"/>
      <c r="C25" s="39"/>
      <c r="D25" s="39"/>
      <c r="E25" s="39"/>
      <c r="F25" s="37"/>
      <c r="G25" s="38" t="s">
        <v>8</v>
      </c>
      <c r="H25" s="247"/>
      <c r="I25" s="248"/>
      <c r="K25" s="36"/>
    </row>
    <row r="26" spans="1:16" s="4" customFormat="1" ht="6" customHeight="1" thickBot="1">
      <c r="A26" s="44"/>
      <c r="B26" s="45"/>
      <c r="C26" s="47"/>
      <c r="D26" s="46"/>
      <c r="E26" s="46"/>
      <c r="F26" s="47"/>
      <c r="G26" s="48"/>
      <c r="H26" s="48"/>
      <c r="I26" s="50"/>
    </row>
    <row r="27" spans="1:16" s="57" customFormat="1" ht="25.5">
      <c r="A27" s="225" t="s">
        <v>66</v>
      </c>
      <c r="B27" s="226"/>
      <c r="C27" s="226"/>
      <c r="D27" s="226"/>
      <c r="E27" s="227"/>
      <c r="F27" s="115" t="s">
        <v>58</v>
      </c>
      <c r="G27" s="116" t="s">
        <v>158</v>
      </c>
      <c r="H27" s="252" t="s">
        <v>20</v>
      </c>
      <c r="I27" s="253"/>
      <c r="J27" s="56"/>
      <c r="K27" s="56"/>
      <c r="L27" s="56"/>
      <c r="M27" s="115" t="s">
        <v>278</v>
      </c>
      <c r="N27" s="115" t="s">
        <v>59</v>
      </c>
      <c r="O27" s="115" t="s">
        <v>279</v>
      </c>
      <c r="P27" s="116" t="s">
        <v>280</v>
      </c>
    </row>
    <row r="28" spans="1:16" s="4" customFormat="1" ht="39" customHeight="1">
      <c r="A28" s="31" t="s">
        <v>70</v>
      </c>
      <c r="B28" s="249" t="s">
        <v>159</v>
      </c>
      <c r="C28" s="250"/>
      <c r="D28" s="250"/>
      <c r="E28" s="251"/>
      <c r="F28" s="25"/>
      <c r="G28" s="25"/>
      <c r="H28" s="233"/>
      <c r="I28" s="234"/>
      <c r="M28" s="57">
        <v>8</v>
      </c>
      <c r="N28" s="131">
        <f>F28*M28</f>
        <v>0</v>
      </c>
      <c r="O28" s="131">
        <f>G28*M28</f>
        <v>0</v>
      </c>
      <c r="P28" s="131">
        <f>3*M28</f>
        <v>24</v>
      </c>
    </row>
    <row r="29" spans="1:16" s="4" customFormat="1" ht="26.25" customHeight="1">
      <c r="A29" s="31" t="s">
        <v>71</v>
      </c>
      <c r="B29" s="249" t="s">
        <v>2</v>
      </c>
      <c r="C29" s="250"/>
      <c r="D29" s="250"/>
      <c r="E29" s="251"/>
      <c r="F29" s="25"/>
      <c r="G29" s="25"/>
      <c r="H29" s="233"/>
      <c r="I29" s="234"/>
      <c r="M29" s="57">
        <v>6</v>
      </c>
      <c r="N29" s="131">
        <f t="shared" ref="N29:N32" si="0">F29*M29</f>
        <v>0</v>
      </c>
      <c r="O29" s="131">
        <f t="shared" ref="O29:O32" si="1">G29*M29</f>
        <v>0</v>
      </c>
      <c r="P29" s="131">
        <f>3*M29</f>
        <v>18</v>
      </c>
    </row>
    <row r="30" spans="1:16" s="4" customFormat="1" ht="30.75" customHeight="1">
      <c r="A30" s="31" t="s">
        <v>72</v>
      </c>
      <c r="B30" s="249" t="s">
        <v>160</v>
      </c>
      <c r="C30" s="250"/>
      <c r="D30" s="250"/>
      <c r="E30" s="251"/>
      <c r="F30" s="25"/>
      <c r="G30" s="25"/>
      <c r="H30" s="233"/>
      <c r="I30" s="234"/>
      <c r="M30" s="57">
        <v>6</v>
      </c>
      <c r="N30" s="131">
        <f t="shared" si="0"/>
        <v>0</v>
      </c>
      <c r="O30" s="131">
        <f t="shared" si="1"/>
        <v>0</v>
      </c>
      <c r="P30" s="131">
        <f t="shared" ref="P30:P32" si="2">3*M30</f>
        <v>18</v>
      </c>
    </row>
    <row r="31" spans="1:16" s="4" customFormat="1" ht="30.75" customHeight="1">
      <c r="A31" s="31" t="s">
        <v>73</v>
      </c>
      <c r="B31" s="249" t="s">
        <v>321</v>
      </c>
      <c r="C31" s="250"/>
      <c r="D31" s="250"/>
      <c r="E31" s="251"/>
      <c r="F31" s="25"/>
      <c r="G31" s="25"/>
      <c r="H31" s="233"/>
      <c r="I31" s="234"/>
      <c r="M31" s="57">
        <v>10</v>
      </c>
      <c r="N31" s="131">
        <f t="shared" si="0"/>
        <v>0</v>
      </c>
      <c r="O31" s="131">
        <f t="shared" si="1"/>
        <v>0</v>
      </c>
      <c r="P31" s="131">
        <f t="shared" si="2"/>
        <v>30</v>
      </c>
    </row>
    <row r="32" spans="1:16" s="4" customFormat="1" ht="45" customHeight="1">
      <c r="A32" s="32" t="s">
        <v>268</v>
      </c>
      <c r="B32" s="249" t="s">
        <v>313</v>
      </c>
      <c r="C32" s="250"/>
      <c r="D32" s="250"/>
      <c r="E32" s="251"/>
      <c r="F32" s="25"/>
      <c r="G32" s="25"/>
      <c r="H32" s="233"/>
      <c r="I32" s="234"/>
      <c r="M32" s="57">
        <v>7</v>
      </c>
      <c r="N32" s="131">
        <f t="shared" si="0"/>
        <v>0</v>
      </c>
      <c r="O32" s="131">
        <f t="shared" si="1"/>
        <v>0</v>
      </c>
      <c r="P32" s="131">
        <f t="shared" si="2"/>
        <v>21</v>
      </c>
    </row>
    <row r="33" spans="1:16" s="57" customFormat="1" ht="17.25" customHeight="1">
      <c r="A33" s="230" t="s">
        <v>23</v>
      </c>
      <c r="B33" s="231"/>
      <c r="C33" s="231"/>
      <c r="D33" s="231"/>
      <c r="E33" s="232"/>
      <c r="F33" s="29" t="e">
        <f>SUM(F28:F32)/(3*COUNT(F28:F32))</f>
        <v>#DIV/0!</v>
      </c>
      <c r="G33" s="29" t="e">
        <f>SUM(G28:G32)/(3*COUNT(G28:G32))</f>
        <v>#DIV/0!</v>
      </c>
      <c r="H33" s="235"/>
      <c r="I33" s="236"/>
      <c r="J33" s="4"/>
      <c r="K33" s="57">
        <f>COUNT(F28:F31)</f>
        <v>0</v>
      </c>
      <c r="N33" s="57">
        <f>SUM(N28:N32)</f>
        <v>0</v>
      </c>
      <c r="O33" s="57">
        <f>SUM(O28:O32)</f>
        <v>0</v>
      </c>
      <c r="P33" s="131">
        <f>SUM(P28:P32)</f>
        <v>111</v>
      </c>
    </row>
    <row r="34" spans="1:16" s="57" customFormat="1" ht="25.5">
      <c r="A34" s="225" t="s">
        <v>67</v>
      </c>
      <c r="B34" s="226"/>
      <c r="C34" s="226"/>
      <c r="D34" s="226"/>
      <c r="E34" s="227"/>
      <c r="F34" s="115" t="s">
        <v>58</v>
      </c>
      <c r="G34" s="116" t="s">
        <v>158</v>
      </c>
      <c r="H34" s="252" t="s">
        <v>20</v>
      </c>
      <c r="I34" s="253"/>
      <c r="J34" s="56"/>
      <c r="K34" s="56"/>
      <c r="L34" s="56"/>
      <c r="M34" s="115" t="s">
        <v>278</v>
      </c>
      <c r="N34" s="115" t="s">
        <v>59</v>
      </c>
      <c r="O34" s="115" t="s">
        <v>279</v>
      </c>
      <c r="P34" s="116" t="s">
        <v>280</v>
      </c>
    </row>
    <row r="35" spans="1:16" s="57" customFormat="1" ht="30.75" customHeight="1">
      <c r="A35" s="31" t="s">
        <v>74</v>
      </c>
      <c r="B35" s="249" t="s">
        <v>317</v>
      </c>
      <c r="C35" s="250"/>
      <c r="D35" s="250"/>
      <c r="E35" s="251"/>
      <c r="F35" s="25"/>
      <c r="G35" s="25"/>
      <c r="H35" s="233"/>
      <c r="I35" s="234"/>
      <c r="M35" s="57">
        <v>10</v>
      </c>
      <c r="N35" s="117">
        <f t="shared" ref="N35:N41" si="3">F35*M35</f>
        <v>0</v>
      </c>
      <c r="O35" s="117">
        <f t="shared" ref="O35:O41" si="4">G35*M35</f>
        <v>0</v>
      </c>
      <c r="P35" s="117">
        <f t="shared" ref="P35:P41" si="5">3*M35</f>
        <v>30</v>
      </c>
    </row>
    <row r="36" spans="1:16" s="57" customFormat="1" ht="35.25" customHeight="1">
      <c r="A36" s="31" t="s">
        <v>75</v>
      </c>
      <c r="B36" s="249" t="s">
        <v>161</v>
      </c>
      <c r="C36" s="250"/>
      <c r="D36" s="250"/>
      <c r="E36" s="251"/>
      <c r="F36" s="25"/>
      <c r="G36" s="25"/>
      <c r="H36" s="233"/>
      <c r="I36" s="234"/>
      <c r="M36" s="57">
        <v>6</v>
      </c>
      <c r="N36" s="117">
        <f t="shared" si="3"/>
        <v>0</v>
      </c>
      <c r="O36" s="117">
        <f t="shared" si="4"/>
        <v>0</v>
      </c>
      <c r="P36" s="117">
        <f t="shared" si="5"/>
        <v>18</v>
      </c>
    </row>
    <row r="37" spans="1:16" s="57" customFormat="1" ht="41.45" customHeight="1">
      <c r="A37" s="31" t="s">
        <v>76</v>
      </c>
      <c r="B37" s="249" t="s">
        <v>323</v>
      </c>
      <c r="C37" s="250"/>
      <c r="D37" s="250"/>
      <c r="E37" s="251"/>
      <c r="F37" s="25"/>
      <c r="G37" s="25"/>
      <c r="H37" s="233"/>
      <c r="I37" s="234"/>
      <c r="M37" s="57">
        <v>6</v>
      </c>
      <c r="N37" s="117">
        <f t="shared" si="3"/>
        <v>0</v>
      </c>
      <c r="O37" s="117">
        <f t="shared" si="4"/>
        <v>0</v>
      </c>
      <c r="P37" s="117">
        <f t="shared" si="5"/>
        <v>18</v>
      </c>
    </row>
    <row r="38" spans="1:16" s="57" customFormat="1" ht="42.75" customHeight="1">
      <c r="A38" s="31" t="s">
        <v>77</v>
      </c>
      <c r="B38" s="265" t="s">
        <v>205</v>
      </c>
      <c r="C38" s="266"/>
      <c r="D38" s="266"/>
      <c r="E38" s="267"/>
      <c r="F38" s="25"/>
      <c r="G38" s="25"/>
      <c r="H38" s="217"/>
      <c r="I38" s="219"/>
      <c r="M38" s="57">
        <v>8</v>
      </c>
      <c r="N38" s="117">
        <f t="shared" si="3"/>
        <v>0</v>
      </c>
      <c r="O38" s="117">
        <f t="shared" si="4"/>
        <v>0</v>
      </c>
      <c r="P38" s="117">
        <f t="shared" si="5"/>
        <v>24</v>
      </c>
    </row>
    <row r="39" spans="1:16" s="57" customFormat="1" ht="30.75" customHeight="1">
      <c r="A39" s="31" t="s">
        <v>78</v>
      </c>
      <c r="B39" s="249" t="s">
        <v>320</v>
      </c>
      <c r="C39" s="250"/>
      <c r="D39" s="250"/>
      <c r="E39" s="251"/>
      <c r="F39" s="25"/>
      <c r="G39" s="25"/>
      <c r="H39" s="233"/>
      <c r="I39" s="234"/>
      <c r="M39" s="57">
        <v>7</v>
      </c>
      <c r="N39" s="117">
        <f t="shared" si="3"/>
        <v>0</v>
      </c>
      <c r="O39" s="117">
        <f t="shared" si="4"/>
        <v>0</v>
      </c>
      <c r="P39" s="117">
        <f t="shared" si="5"/>
        <v>21</v>
      </c>
    </row>
    <row r="40" spans="1:16" s="57" customFormat="1" ht="30.75" customHeight="1">
      <c r="A40" s="31" t="s">
        <v>79</v>
      </c>
      <c r="B40" s="249" t="s">
        <v>162</v>
      </c>
      <c r="C40" s="250"/>
      <c r="D40" s="250"/>
      <c r="E40" s="251"/>
      <c r="F40" s="25"/>
      <c r="G40" s="25"/>
      <c r="H40" s="233"/>
      <c r="I40" s="234"/>
      <c r="M40" s="57">
        <v>10</v>
      </c>
      <c r="N40" s="117">
        <f t="shared" si="3"/>
        <v>0</v>
      </c>
      <c r="O40" s="117">
        <f t="shared" si="4"/>
        <v>0</v>
      </c>
      <c r="P40" s="117">
        <f t="shared" si="5"/>
        <v>30</v>
      </c>
    </row>
    <row r="41" spans="1:16" s="57" customFormat="1" ht="41.25" customHeight="1">
      <c r="A41" s="31">
        <v>2.7</v>
      </c>
      <c r="B41" s="249" t="s">
        <v>0</v>
      </c>
      <c r="C41" s="250"/>
      <c r="D41" s="250"/>
      <c r="E41" s="251"/>
      <c r="F41" s="25"/>
      <c r="G41" s="25"/>
      <c r="H41" s="233"/>
      <c r="I41" s="234"/>
      <c r="M41" s="57">
        <v>8</v>
      </c>
      <c r="N41" s="117">
        <f t="shared" si="3"/>
        <v>0</v>
      </c>
      <c r="O41" s="117">
        <f t="shared" si="4"/>
        <v>0</v>
      </c>
      <c r="P41" s="117">
        <f t="shared" si="5"/>
        <v>24</v>
      </c>
    </row>
    <row r="42" spans="1:16" s="57" customFormat="1" ht="17.25" customHeight="1">
      <c r="A42" s="230" t="s">
        <v>21</v>
      </c>
      <c r="B42" s="231"/>
      <c r="C42" s="231"/>
      <c r="D42" s="231"/>
      <c r="E42" s="232"/>
      <c r="F42" s="29" t="e">
        <f>SUM(F35:F41)/(3*COUNT(F35:F41))</f>
        <v>#DIV/0!</v>
      </c>
      <c r="G42" s="29" t="e">
        <f>SUM(G35:G41)/(3*COUNT(G35:G41))</f>
        <v>#DIV/0!</v>
      </c>
      <c r="H42" s="235"/>
      <c r="I42" s="236"/>
      <c r="N42" s="57">
        <f>SUM(N35:N41)</f>
        <v>0</v>
      </c>
      <c r="O42" s="57">
        <f>SUM(O35:O41)</f>
        <v>0</v>
      </c>
      <c r="P42" s="57">
        <f>SUM(P35:P41)</f>
        <v>165</v>
      </c>
    </row>
    <row r="43" spans="1:16" s="57" customFormat="1" ht="25.5">
      <c r="A43" s="225" t="s">
        <v>275</v>
      </c>
      <c r="B43" s="226"/>
      <c r="C43" s="226"/>
      <c r="D43" s="226"/>
      <c r="E43" s="227"/>
      <c r="F43" s="115" t="s">
        <v>58</v>
      </c>
      <c r="G43" s="116" t="s">
        <v>158</v>
      </c>
      <c r="H43" s="252" t="s">
        <v>20</v>
      </c>
      <c r="I43" s="253"/>
      <c r="J43" s="56"/>
      <c r="K43" s="56"/>
      <c r="L43" s="56"/>
      <c r="M43" s="115" t="s">
        <v>278</v>
      </c>
      <c r="N43" s="115" t="s">
        <v>59</v>
      </c>
      <c r="O43" s="115" t="s">
        <v>279</v>
      </c>
      <c r="P43" s="116" t="s">
        <v>280</v>
      </c>
    </row>
    <row r="44" spans="1:16" s="57" customFormat="1" ht="30.75" customHeight="1">
      <c r="A44" s="32" t="s">
        <v>80</v>
      </c>
      <c r="B44" s="249" t="s">
        <v>273</v>
      </c>
      <c r="C44" s="250"/>
      <c r="D44" s="250"/>
      <c r="E44" s="251"/>
      <c r="F44" s="25"/>
      <c r="G44" s="25"/>
      <c r="H44" s="233"/>
      <c r="I44" s="234"/>
      <c r="M44" s="57">
        <v>20</v>
      </c>
      <c r="N44" s="131">
        <f t="shared" ref="N44:N46" si="6">F44*M44</f>
        <v>0</v>
      </c>
      <c r="O44" s="131">
        <f t="shared" ref="O44:O46" si="7">G44*M44</f>
        <v>0</v>
      </c>
      <c r="P44" s="131">
        <f t="shared" ref="P44:P46" si="8">3*M44</f>
        <v>60</v>
      </c>
    </row>
    <row r="45" spans="1:16" s="57" customFormat="1" ht="30.75" customHeight="1">
      <c r="A45" s="32" t="s">
        <v>81</v>
      </c>
      <c r="B45" s="249" t="s">
        <v>272</v>
      </c>
      <c r="C45" s="250"/>
      <c r="D45" s="250"/>
      <c r="E45" s="251"/>
      <c r="F45" s="25"/>
      <c r="G45" s="25"/>
      <c r="H45" s="233"/>
      <c r="I45" s="234"/>
      <c r="M45" s="57">
        <v>20</v>
      </c>
      <c r="N45" s="131">
        <f t="shared" si="6"/>
        <v>0</v>
      </c>
      <c r="O45" s="131">
        <f t="shared" si="7"/>
        <v>0</v>
      </c>
      <c r="P45" s="131">
        <f t="shared" si="8"/>
        <v>60</v>
      </c>
    </row>
    <row r="46" spans="1:16" s="57" customFormat="1" ht="30.75" customHeight="1">
      <c r="A46" s="32" t="s">
        <v>270</v>
      </c>
      <c r="B46" s="249" t="s">
        <v>271</v>
      </c>
      <c r="C46" s="250"/>
      <c r="D46" s="250"/>
      <c r="E46" s="251"/>
      <c r="F46" s="25"/>
      <c r="G46" s="25"/>
      <c r="H46" s="233"/>
      <c r="I46" s="234"/>
      <c r="M46" s="57">
        <v>20</v>
      </c>
      <c r="N46" s="131">
        <f t="shared" si="6"/>
        <v>0</v>
      </c>
      <c r="O46" s="131">
        <f t="shared" si="7"/>
        <v>0</v>
      </c>
      <c r="P46" s="131">
        <f t="shared" si="8"/>
        <v>60</v>
      </c>
    </row>
    <row r="47" spans="1:16" s="57" customFormat="1" ht="17.25" customHeight="1">
      <c r="A47" s="230" t="s">
        <v>276</v>
      </c>
      <c r="B47" s="231"/>
      <c r="C47" s="231"/>
      <c r="D47" s="231"/>
      <c r="E47" s="232"/>
      <c r="F47" s="29" t="e">
        <f>SUM(F44:F46)/(3*COUNT(F44:F46))</f>
        <v>#DIV/0!</v>
      </c>
      <c r="G47" s="29" t="e">
        <f>SUM(G44:G46)/(3*COUNT(G44:G46))</f>
        <v>#DIV/0!</v>
      </c>
      <c r="H47" s="235"/>
      <c r="I47" s="236"/>
      <c r="N47" s="57">
        <f>SUM(N44:N46)</f>
        <v>0</v>
      </c>
      <c r="O47" s="57">
        <f>SUM(O44:O46)</f>
        <v>0</v>
      </c>
      <c r="P47" s="57">
        <f>SUM(P44:P46)</f>
        <v>180</v>
      </c>
    </row>
    <row r="48" spans="1:16" s="57" customFormat="1" ht="25.5">
      <c r="A48" s="225" t="s">
        <v>164</v>
      </c>
      <c r="B48" s="226"/>
      <c r="C48" s="226"/>
      <c r="D48" s="226"/>
      <c r="E48" s="227"/>
      <c r="F48" s="115" t="s">
        <v>58</v>
      </c>
      <c r="G48" s="116" t="s">
        <v>158</v>
      </c>
      <c r="H48" s="252" t="s">
        <v>20</v>
      </c>
      <c r="I48" s="253"/>
      <c r="J48" s="56"/>
      <c r="K48" s="56"/>
      <c r="L48" s="56"/>
      <c r="M48" s="115" t="s">
        <v>278</v>
      </c>
      <c r="N48" s="115" t="s">
        <v>59</v>
      </c>
      <c r="O48" s="115" t="s">
        <v>279</v>
      </c>
      <c r="P48" s="116" t="s">
        <v>280</v>
      </c>
    </row>
    <row r="49" spans="1:49" s="4" customFormat="1" ht="30.75" customHeight="1">
      <c r="A49" s="33" t="s">
        <v>82</v>
      </c>
      <c r="B49" s="222" t="s">
        <v>310</v>
      </c>
      <c r="C49" s="223"/>
      <c r="D49" s="223"/>
      <c r="E49" s="224"/>
      <c r="F49" s="25"/>
      <c r="G49" s="25"/>
      <c r="H49" s="217"/>
      <c r="I49" s="219"/>
      <c r="M49" s="57">
        <v>9</v>
      </c>
      <c r="N49" s="131">
        <f t="shared" ref="N49:N55" si="9">F49*M49</f>
        <v>0</v>
      </c>
      <c r="O49" s="131">
        <f t="shared" ref="O49:O55" si="10">G49*M49</f>
        <v>0</v>
      </c>
      <c r="P49" s="131">
        <f t="shared" ref="P49:P55" si="11">3*M49</f>
        <v>27</v>
      </c>
    </row>
    <row r="50" spans="1:49" s="4" customFormat="1" ht="30.75" customHeight="1">
      <c r="A50" s="33" t="s">
        <v>83</v>
      </c>
      <c r="B50" s="222" t="s">
        <v>304</v>
      </c>
      <c r="C50" s="223"/>
      <c r="D50" s="223"/>
      <c r="E50" s="224"/>
      <c r="F50" s="25"/>
      <c r="G50" s="25"/>
      <c r="H50" s="217"/>
      <c r="I50" s="219"/>
      <c r="M50" s="57">
        <v>8</v>
      </c>
      <c r="N50" s="131">
        <f t="shared" si="9"/>
        <v>0</v>
      </c>
      <c r="O50" s="131">
        <f t="shared" si="10"/>
        <v>0</v>
      </c>
      <c r="P50" s="131">
        <f t="shared" si="11"/>
        <v>24</v>
      </c>
    </row>
    <row r="51" spans="1:49" s="57" customFormat="1" ht="58.9" customHeight="1">
      <c r="A51" s="32" t="s">
        <v>84</v>
      </c>
      <c r="B51" s="249" t="s">
        <v>319</v>
      </c>
      <c r="C51" s="250"/>
      <c r="D51" s="250"/>
      <c r="E51" s="251"/>
      <c r="F51" s="25"/>
      <c r="G51" s="25"/>
      <c r="H51" s="233"/>
      <c r="I51" s="234"/>
      <c r="M51" s="57">
        <v>7</v>
      </c>
      <c r="N51" s="131">
        <f t="shared" si="9"/>
        <v>0</v>
      </c>
      <c r="O51" s="131">
        <f t="shared" si="10"/>
        <v>0</v>
      </c>
      <c r="P51" s="131">
        <f t="shared" si="11"/>
        <v>21</v>
      </c>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row>
    <row r="52" spans="1:49" s="57" customFormat="1" ht="30.75" customHeight="1">
      <c r="A52" s="32" t="s">
        <v>85</v>
      </c>
      <c r="B52" s="249" t="s">
        <v>305</v>
      </c>
      <c r="C52" s="250"/>
      <c r="D52" s="250"/>
      <c r="E52" s="251"/>
      <c r="F52" s="25"/>
      <c r="G52" s="25"/>
      <c r="H52" s="233"/>
      <c r="I52" s="234"/>
      <c r="M52" s="57">
        <v>6</v>
      </c>
      <c r="N52" s="131">
        <f t="shared" si="9"/>
        <v>0</v>
      </c>
      <c r="O52" s="131">
        <f t="shared" si="10"/>
        <v>0</v>
      </c>
      <c r="P52" s="131">
        <f t="shared" si="11"/>
        <v>18</v>
      </c>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row>
    <row r="53" spans="1:49" s="57" customFormat="1" ht="30.75" customHeight="1">
      <c r="A53" s="32" t="s">
        <v>86</v>
      </c>
      <c r="B53" s="249" t="s">
        <v>168</v>
      </c>
      <c r="C53" s="250"/>
      <c r="D53" s="250"/>
      <c r="E53" s="251"/>
      <c r="F53" s="25"/>
      <c r="G53" s="25"/>
      <c r="H53" s="233"/>
      <c r="I53" s="234"/>
      <c r="M53" s="57">
        <v>5</v>
      </c>
      <c r="N53" s="131">
        <f t="shared" si="9"/>
        <v>0</v>
      </c>
      <c r="O53" s="131">
        <f t="shared" si="10"/>
        <v>0</v>
      </c>
      <c r="P53" s="131">
        <f t="shared" si="11"/>
        <v>15</v>
      </c>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row>
    <row r="54" spans="1:49" s="57" customFormat="1" ht="30.75" customHeight="1">
      <c r="A54" s="32" t="s">
        <v>87</v>
      </c>
      <c r="B54" s="249" t="s">
        <v>258</v>
      </c>
      <c r="C54" s="250"/>
      <c r="D54" s="250"/>
      <c r="E54" s="251"/>
      <c r="F54" s="25"/>
      <c r="G54" s="25"/>
      <c r="H54" s="233"/>
      <c r="I54" s="234"/>
      <c r="M54" s="57">
        <v>6</v>
      </c>
      <c r="N54" s="131">
        <f t="shared" si="9"/>
        <v>0</v>
      </c>
      <c r="O54" s="131">
        <f t="shared" si="10"/>
        <v>0</v>
      </c>
      <c r="P54" s="131">
        <f t="shared" si="11"/>
        <v>18</v>
      </c>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row>
    <row r="55" spans="1:49" s="57" customFormat="1" ht="30.75" customHeight="1">
      <c r="A55" s="32" t="s">
        <v>88</v>
      </c>
      <c r="B55" s="249" t="s">
        <v>197</v>
      </c>
      <c r="C55" s="250"/>
      <c r="D55" s="250"/>
      <c r="E55" s="251"/>
      <c r="F55" s="25"/>
      <c r="G55" s="25"/>
      <c r="H55" s="233"/>
      <c r="I55" s="234"/>
      <c r="M55" s="57">
        <v>10</v>
      </c>
      <c r="N55" s="131">
        <f t="shared" si="9"/>
        <v>0</v>
      </c>
      <c r="O55" s="131">
        <f t="shared" si="10"/>
        <v>0</v>
      </c>
      <c r="P55" s="131">
        <f t="shared" si="11"/>
        <v>30</v>
      </c>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row>
    <row r="56" spans="1:49" s="57" customFormat="1" ht="17.25" customHeight="1">
      <c r="A56" s="230" t="s">
        <v>165</v>
      </c>
      <c r="B56" s="231"/>
      <c r="C56" s="231"/>
      <c r="D56" s="231"/>
      <c r="E56" s="232"/>
      <c r="F56" s="29" t="e">
        <f>SUM(F49:F55)/(3*COUNT(F49:F55))</f>
        <v>#DIV/0!</v>
      </c>
      <c r="G56" s="29" t="e">
        <f>SUM(G49:G55)/(3*COUNT(G49:G55))</f>
        <v>#DIV/0!</v>
      </c>
      <c r="H56" s="235"/>
      <c r="I56" s="236"/>
      <c r="N56" s="57">
        <f>SUM(N49:N55)</f>
        <v>0</v>
      </c>
      <c r="O56" s="57">
        <f>SUM(O49:O55)</f>
        <v>0</v>
      </c>
      <c r="P56" s="57">
        <f>SUM(P49:P55)</f>
        <v>153</v>
      </c>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row>
    <row r="57" spans="1:49" s="57" customFormat="1" ht="25.5">
      <c r="A57" s="225" t="s">
        <v>169</v>
      </c>
      <c r="B57" s="226"/>
      <c r="C57" s="226"/>
      <c r="D57" s="226"/>
      <c r="E57" s="227"/>
      <c r="F57" s="115" t="s">
        <v>58</v>
      </c>
      <c r="G57" s="116" t="s">
        <v>158</v>
      </c>
      <c r="H57" s="252" t="s">
        <v>20</v>
      </c>
      <c r="I57" s="253"/>
      <c r="J57" s="56"/>
      <c r="K57" s="56"/>
      <c r="L57" s="56"/>
      <c r="M57" s="115" t="s">
        <v>278</v>
      </c>
      <c r="N57" s="115" t="s">
        <v>59</v>
      </c>
      <c r="O57" s="115" t="s">
        <v>279</v>
      </c>
      <c r="P57" s="116" t="s">
        <v>280</v>
      </c>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row>
    <row r="58" spans="1:49" s="4" customFormat="1" ht="45" customHeight="1">
      <c r="A58" s="33" t="s">
        <v>170</v>
      </c>
      <c r="B58" s="222" t="s">
        <v>207</v>
      </c>
      <c r="C58" s="223"/>
      <c r="D58" s="223"/>
      <c r="E58" s="224"/>
      <c r="F58" s="26"/>
      <c r="G58" s="27"/>
      <c r="H58" s="217"/>
      <c r="I58" s="219"/>
      <c r="M58" s="57">
        <v>8</v>
      </c>
      <c r="N58" s="131">
        <f t="shared" ref="N58:N63" si="12">F58*M58</f>
        <v>0</v>
      </c>
      <c r="O58" s="131">
        <f t="shared" ref="O58:O63" si="13">G58*M58</f>
        <v>0</v>
      </c>
      <c r="P58" s="131">
        <f t="shared" ref="P58:P63" si="14">3*M58</f>
        <v>24</v>
      </c>
    </row>
    <row r="59" spans="1:49" s="4" customFormat="1" ht="30.75" customHeight="1">
      <c r="A59" s="33" t="s">
        <v>171</v>
      </c>
      <c r="B59" s="237" t="s">
        <v>259</v>
      </c>
      <c r="C59" s="223"/>
      <c r="D59" s="223"/>
      <c r="E59" s="224"/>
      <c r="F59" s="26"/>
      <c r="G59" s="27"/>
      <c r="H59" s="217"/>
      <c r="I59" s="219"/>
      <c r="M59" s="57">
        <v>8</v>
      </c>
      <c r="N59" s="131">
        <f t="shared" si="12"/>
        <v>0</v>
      </c>
      <c r="O59" s="131">
        <f t="shared" si="13"/>
        <v>0</v>
      </c>
      <c r="P59" s="131">
        <f t="shared" si="14"/>
        <v>24</v>
      </c>
    </row>
    <row r="60" spans="1:49" s="4" customFormat="1" ht="30.75" customHeight="1">
      <c r="A60" s="33" t="s">
        <v>172</v>
      </c>
      <c r="B60" s="222" t="s">
        <v>208</v>
      </c>
      <c r="C60" s="223"/>
      <c r="D60" s="223"/>
      <c r="E60" s="224"/>
      <c r="F60" s="26"/>
      <c r="G60" s="27"/>
      <c r="H60" s="217"/>
      <c r="I60" s="219"/>
      <c r="M60" s="57">
        <v>5</v>
      </c>
      <c r="N60" s="131">
        <f t="shared" si="12"/>
        <v>0</v>
      </c>
      <c r="O60" s="131">
        <f t="shared" si="13"/>
        <v>0</v>
      </c>
      <c r="P60" s="131">
        <f t="shared" si="14"/>
        <v>15</v>
      </c>
    </row>
    <row r="61" spans="1:49" s="4" customFormat="1" ht="30.75" customHeight="1">
      <c r="A61" s="33" t="s">
        <v>173</v>
      </c>
      <c r="B61" s="222" t="s">
        <v>251</v>
      </c>
      <c r="C61" s="223"/>
      <c r="D61" s="223"/>
      <c r="E61" s="224"/>
      <c r="F61" s="26"/>
      <c r="G61" s="27"/>
      <c r="H61" s="217"/>
      <c r="I61" s="219"/>
      <c r="M61" s="57">
        <v>6</v>
      </c>
      <c r="N61" s="131">
        <f t="shared" si="12"/>
        <v>0</v>
      </c>
      <c r="O61" s="131">
        <f t="shared" si="13"/>
        <v>0</v>
      </c>
      <c r="P61" s="131">
        <f t="shared" si="14"/>
        <v>18</v>
      </c>
    </row>
    <row r="62" spans="1:49" s="4" customFormat="1" ht="30.75" customHeight="1">
      <c r="A62" s="33" t="s">
        <v>174</v>
      </c>
      <c r="B62" s="222" t="s">
        <v>250</v>
      </c>
      <c r="C62" s="223"/>
      <c r="D62" s="223"/>
      <c r="E62" s="224"/>
      <c r="F62" s="26"/>
      <c r="G62" s="27"/>
      <c r="H62" s="217"/>
      <c r="I62" s="219"/>
      <c r="M62" s="57">
        <v>9</v>
      </c>
      <c r="N62" s="131">
        <f t="shared" si="12"/>
        <v>0</v>
      </c>
      <c r="O62" s="131">
        <f t="shared" si="13"/>
        <v>0</v>
      </c>
      <c r="P62" s="131">
        <f t="shared" si="14"/>
        <v>27</v>
      </c>
    </row>
    <row r="63" spans="1:49" s="57" customFormat="1" ht="30.75" customHeight="1">
      <c r="A63" s="32" t="s">
        <v>269</v>
      </c>
      <c r="B63" s="249" t="s">
        <v>306</v>
      </c>
      <c r="C63" s="250"/>
      <c r="D63" s="250"/>
      <c r="E63" s="251"/>
      <c r="F63" s="25"/>
      <c r="G63" s="25"/>
      <c r="H63" s="233"/>
      <c r="I63" s="234"/>
      <c r="M63" s="57">
        <v>4</v>
      </c>
      <c r="N63" s="131">
        <f t="shared" si="12"/>
        <v>0</v>
      </c>
      <c r="O63" s="131">
        <f t="shared" si="13"/>
        <v>0</v>
      </c>
      <c r="P63" s="131">
        <f t="shared" si="14"/>
        <v>12</v>
      </c>
    </row>
    <row r="64" spans="1:49" s="57" customFormat="1" ht="17.25" customHeight="1">
      <c r="A64" s="230" t="s">
        <v>122</v>
      </c>
      <c r="B64" s="231"/>
      <c r="C64" s="231"/>
      <c r="D64" s="231"/>
      <c r="E64" s="232"/>
      <c r="F64" s="29" t="e">
        <f>SUM(F58:F63)/(3*COUNT(F58:F63))</f>
        <v>#DIV/0!</v>
      </c>
      <c r="G64" s="29" t="e">
        <f>SUM(G58:G63)/(3*COUNT(G58:G63))</f>
        <v>#DIV/0!</v>
      </c>
      <c r="H64" s="235"/>
      <c r="I64" s="236"/>
      <c r="N64" s="57">
        <f>SUM(N58:N63)</f>
        <v>0</v>
      </c>
      <c r="O64" s="57">
        <f>SUM(O58:O63)</f>
        <v>0</v>
      </c>
      <c r="P64" s="57">
        <f>SUM(P58:P63)</f>
        <v>120</v>
      </c>
    </row>
    <row r="65" spans="1:16" s="57" customFormat="1" ht="25.5">
      <c r="A65" s="225" t="s">
        <v>252</v>
      </c>
      <c r="B65" s="226"/>
      <c r="C65" s="226"/>
      <c r="D65" s="226"/>
      <c r="E65" s="227"/>
      <c r="F65" s="115" t="s">
        <v>58</v>
      </c>
      <c r="G65" s="116" t="s">
        <v>158</v>
      </c>
      <c r="H65" s="252" t="s">
        <v>20</v>
      </c>
      <c r="I65" s="253"/>
      <c r="J65" s="56"/>
      <c r="K65" s="56"/>
      <c r="L65" s="56"/>
      <c r="M65" s="115" t="s">
        <v>278</v>
      </c>
      <c r="N65" s="115" t="s">
        <v>59</v>
      </c>
      <c r="O65" s="115" t="s">
        <v>279</v>
      </c>
      <c r="P65" s="116" t="s">
        <v>280</v>
      </c>
    </row>
    <row r="66" spans="1:16" ht="29.25" customHeight="1">
      <c r="A66" s="34" t="s">
        <v>89</v>
      </c>
      <c r="B66" s="214" t="s">
        <v>61</v>
      </c>
      <c r="C66" s="215"/>
      <c r="D66" s="215"/>
      <c r="E66" s="216"/>
      <c r="F66" s="26"/>
      <c r="G66" s="27"/>
      <c r="H66" s="217"/>
      <c r="I66" s="219"/>
      <c r="M66" s="57">
        <v>7</v>
      </c>
      <c r="N66" s="131">
        <f t="shared" ref="N66:N72" si="15">F66*M66</f>
        <v>0</v>
      </c>
      <c r="O66" s="131">
        <f t="shared" ref="O66:O72" si="16">G66*M66</f>
        <v>0</v>
      </c>
      <c r="P66" s="131">
        <f t="shared" ref="P66:P72" si="17">3*M66</f>
        <v>21</v>
      </c>
    </row>
    <row r="67" spans="1:16" ht="28.5" customHeight="1">
      <c r="A67" s="34" t="s">
        <v>90</v>
      </c>
      <c r="B67" s="214" t="s">
        <v>260</v>
      </c>
      <c r="C67" s="215"/>
      <c r="D67" s="215"/>
      <c r="E67" s="216"/>
      <c r="F67" s="26"/>
      <c r="G67" s="27"/>
      <c r="H67" s="217"/>
      <c r="I67" s="219"/>
      <c r="J67" s="4"/>
      <c r="K67" s="4"/>
      <c r="L67" s="4"/>
      <c r="M67" s="57">
        <v>7</v>
      </c>
      <c r="N67" s="131">
        <f t="shared" si="15"/>
        <v>0</v>
      </c>
      <c r="O67" s="131">
        <f t="shared" si="16"/>
        <v>0</v>
      </c>
      <c r="P67" s="131">
        <f t="shared" si="17"/>
        <v>21</v>
      </c>
    </row>
    <row r="68" spans="1:16" ht="18" customHeight="1">
      <c r="A68" s="34" t="s">
        <v>91</v>
      </c>
      <c r="B68" s="214" t="s">
        <v>261</v>
      </c>
      <c r="C68" s="215"/>
      <c r="D68" s="215"/>
      <c r="E68" s="216"/>
      <c r="F68" s="26"/>
      <c r="G68" s="27"/>
      <c r="H68" s="217"/>
      <c r="I68" s="219"/>
      <c r="M68" s="57">
        <v>7</v>
      </c>
      <c r="N68" s="131">
        <f t="shared" si="15"/>
        <v>0</v>
      </c>
      <c r="O68" s="131">
        <f t="shared" si="16"/>
        <v>0</v>
      </c>
      <c r="P68" s="131">
        <f t="shared" si="17"/>
        <v>21</v>
      </c>
    </row>
    <row r="69" spans="1:16" ht="30" customHeight="1">
      <c r="A69" s="34" t="s">
        <v>92</v>
      </c>
      <c r="B69" s="222" t="s">
        <v>255</v>
      </c>
      <c r="C69" s="223"/>
      <c r="D69" s="223"/>
      <c r="E69" s="224"/>
      <c r="F69" s="26"/>
      <c r="G69" s="27"/>
      <c r="H69" s="217"/>
      <c r="I69" s="219"/>
      <c r="J69" s="4"/>
      <c r="K69" s="4"/>
      <c r="L69" s="4"/>
      <c r="M69" s="57">
        <v>9</v>
      </c>
      <c r="N69" s="131">
        <f t="shared" si="15"/>
        <v>0</v>
      </c>
      <c r="O69" s="131">
        <f t="shared" si="16"/>
        <v>0</v>
      </c>
      <c r="P69" s="131">
        <f t="shared" si="17"/>
        <v>27</v>
      </c>
    </row>
    <row r="70" spans="1:16" ht="50.25" customHeight="1">
      <c r="A70" s="34" t="s">
        <v>93</v>
      </c>
      <c r="B70" s="222" t="s">
        <v>62</v>
      </c>
      <c r="C70" s="223"/>
      <c r="D70" s="223"/>
      <c r="E70" s="224"/>
      <c r="F70" s="26"/>
      <c r="G70" s="27"/>
      <c r="H70" s="217"/>
      <c r="I70" s="219"/>
      <c r="M70" s="57">
        <v>6</v>
      </c>
      <c r="N70" s="131">
        <f t="shared" si="15"/>
        <v>0</v>
      </c>
      <c r="O70" s="131">
        <f t="shared" si="16"/>
        <v>0</v>
      </c>
      <c r="P70" s="131">
        <f t="shared" si="17"/>
        <v>18</v>
      </c>
    </row>
    <row r="71" spans="1:16" ht="31.5" customHeight="1">
      <c r="A71" s="34" t="s">
        <v>94</v>
      </c>
      <c r="B71" s="222" t="s">
        <v>63</v>
      </c>
      <c r="C71" s="223"/>
      <c r="D71" s="223"/>
      <c r="E71" s="224"/>
      <c r="F71" s="26"/>
      <c r="G71" s="27"/>
      <c r="H71" s="217"/>
      <c r="I71" s="219"/>
      <c r="J71" s="4"/>
      <c r="K71" s="4"/>
      <c r="L71" s="4"/>
      <c r="M71" s="57">
        <v>7</v>
      </c>
      <c r="N71" s="131">
        <f t="shared" si="15"/>
        <v>0</v>
      </c>
      <c r="O71" s="131">
        <f t="shared" si="16"/>
        <v>0</v>
      </c>
      <c r="P71" s="131">
        <f t="shared" si="17"/>
        <v>21</v>
      </c>
    </row>
    <row r="72" spans="1:16" ht="31.5" customHeight="1">
      <c r="A72" s="34" t="s">
        <v>214</v>
      </c>
      <c r="B72" s="222" t="s">
        <v>243</v>
      </c>
      <c r="C72" s="223"/>
      <c r="D72" s="223"/>
      <c r="E72" s="224"/>
      <c r="F72" s="26"/>
      <c r="G72" s="27"/>
      <c r="H72" s="217"/>
      <c r="I72" s="219"/>
      <c r="J72" s="4"/>
      <c r="K72" s="4"/>
      <c r="L72" s="4"/>
      <c r="M72" s="57">
        <v>7</v>
      </c>
      <c r="N72" s="131">
        <f t="shared" si="15"/>
        <v>0</v>
      </c>
      <c r="O72" s="131">
        <f t="shared" si="16"/>
        <v>0</v>
      </c>
      <c r="P72" s="131">
        <f t="shared" si="17"/>
        <v>21</v>
      </c>
    </row>
    <row r="73" spans="1:16" s="57" customFormat="1" ht="17.25" customHeight="1">
      <c r="A73" s="230" t="s">
        <v>253</v>
      </c>
      <c r="B73" s="231"/>
      <c r="C73" s="231"/>
      <c r="D73" s="231"/>
      <c r="E73" s="232"/>
      <c r="F73" s="29" t="e">
        <f>SUM(F66:F72)/(3*COUNT(F66:F72))</f>
        <v>#DIV/0!</v>
      </c>
      <c r="G73" s="29" t="e">
        <f>SUM(G66:G72)/(3*COUNT(G66:G72))</f>
        <v>#DIV/0!</v>
      </c>
      <c r="H73" s="228"/>
      <c r="I73" s="229"/>
      <c r="N73" s="57">
        <f>SUM(N66:N72)</f>
        <v>0</v>
      </c>
      <c r="O73" s="57">
        <f>SUM(O66:O72)</f>
        <v>0</v>
      </c>
      <c r="P73" s="57">
        <f>SUM(P66:P72)</f>
        <v>150</v>
      </c>
    </row>
    <row r="74" spans="1:16" s="57" customFormat="1" ht="25.5">
      <c r="A74" s="225" t="s">
        <v>175</v>
      </c>
      <c r="B74" s="226"/>
      <c r="C74" s="226"/>
      <c r="D74" s="226"/>
      <c r="E74" s="227"/>
      <c r="F74" s="115" t="s">
        <v>58</v>
      </c>
      <c r="G74" s="116" t="s">
        <v>158</v>
      </c>
      <c r="H74" s="269" t="s">
        <v>20</v>
      </c>
      <c r="I74" s="221"/>
      <c r="J74" s="56"/>
      <c r="K74" s="56"/>
      <c r="L74" s="56"/>
      <c r="M74" s="115" t="s">
        <v>278</v>
      </c>
      <c r="N74" s="115" t="s">
        <v>59</v>
      </c>
      <c r="O74" s="115" t="s">
        <v>279</v>
      </c>
      <c r="P74" s="116" t="s">
        <v>280</v>
      </c>
    </row>
    <row r="75" spans="1:16" s="56" customFormat="1" ht="28.5" customHeight="1">
      <c r="A75" s="34" t="s">
        <v>176</v>
      </c>
      <c r="B75" s="214" t="s">
        <v>65</v>
      </c>
      <c r="C75" s="215"/>
      <c r="D75" s="215"/>
      <c r="E75" s="216"/>
      <c r="F75" s="26"/>
      <c r="G75" s="28"/>
      <c r="H75" s="217"/>
      <c r="I75" s="219"/>
      <c r="J75" s="57"/>
      <c r="K75" s="57"/>
      <c r="L75" s="57"/>
      <c r="M75" s="56">
        <v>8</v>
      </c>
      <c r="N75" s="131">
        <f t="shared" ref="N75:N77" si="18">F75*M75</f>
        <v>0</v>
      </c>
      <c r="O75" s="131">
        <f t="shared" ref="O75:O77" si="19">G75*M75</f>
        <v>0</v>
      </c>
      <c r="P75" s="131">
        <f t="shared" ref="P75:P77" si="20">3*M75</f>
        <v>24</v>
      </c>
    </row>
    <row r="76" spans="1:16" s="56" customFormat="1" ht="28.5" customHeight="1">
      <c r="A76" s="34" t="s">
        <v>177</v>
      </c>
      <c r="B76" s="214" t="s">
        <v>179</v>
      </c>
      <c r="C76" s="215"/>
      <c r="D76" s="215"/>
      <c r="E76" s="216"/>
      <c r="F76" s="26"/>
      <c r="G76" s="28"/>
      <c r="H76" s="217"/>
      <c r="I76" s="219"/>
      <c r="M76" s="56">
        <v>8</v>
      </c>
      <c r="N76" s="131">
        <f t="shared" si="18"/>
        <v>0</v>
      </c>
      <c r="O76" s="131">
        <f t="shared" si="19"/>
        <v>0</v>
      </c>
      <c r="P76" s="131">
        <f t="shared" si="20"/>
        <v>24</v>
      </c>
    </row>
    <row r="77" spans="1:16" s="56" customFormat="1" ht="42.75" customHeight="1">
      <c r="A77" s="34" t="s">
        <v>178</v>
      </c>
      <c r="B77" s="214" t="s">
        <v>257</v>
      </c>
      <c r="C77" s="215"/>
      <c r="D77" s="215"/>
      <c r="E77" s="216"/>
      <c r="F77" s="26"/>
      <c r="G77" s="28"/>
      <c r="H77" s="217"/>
      <c r="I77" s="219"/>
      <c r="M77" s="56">
        <v>8</v>
      </c>
      <c r="N77" s="131">
        <f t="shared" si="18"/>
        <v>0</v>
      </c>
      <c r="O77" s="131">
        <f t="shared" si="19"/>
        <v>0</v>
      </c>
      <c r="P77" s="131">
        <f t="shared" si="20"/>
        <v>24</v>
      </c>
    </row>
    <row r="78" spans="1:16" s="57" customFormat="1" ht="17.25" customHeight="1">
      <c r="A78" s="230" t="s">
        <v>27</v>
      </c>
      <c r="B78" s="231"/>
      <c r="C78" s="231"/>
      <c r="D78" s="231"/>
      <c r="E78" s="232"/>
      <c r="F78" s="29" t="e">
        <f>SUM(F75:F77)/(3*COUNT(F75:F77))</f>
        <v>#DIV/0!</v>
      </c>
      <c r="G78" s="29" t="e">
        <f>SUM(G75:G77)/(3*COUNT(G75:G77))</f>
        <v>#DIV/0!</v>
      </c>
      <c r="H78" s="228"/>
      <c r="I78" s="229"/>
      <c r="N78" s="57">
        <f>SUM(N75:N77)</f>
        <v>0</v>
      </c>
      <c r="O78" s="57">
        <f>SUM(O75:O77)</f>
        <v>0</v>
      </c>
      <c r="P78" s="57">
        <f>SUM(P75:P77)</f>
        <v>72</v>
      </c>
    </row>
    <row r="79" spans="1:16" s="57" customFormat="1" ht="25.5">
      <c r="A79" s="225" t="s">
        <v>180</v>
      </c>
      <c r="B79" s="226"/>
      <c r="C79" s="226"/>
      <c r="D79" s="226"/>
      <c r="E79" s="227"/>
      <c r="F79" s="115" t="s">
        <v>58</v>
      </c>
      <c r="G79" s="116" t="s">
        <v>158</v>
      </c>
      <c r="H79" s="269" t="s">
        <v>20</v>
      </c>
      <c r="I79" s="221"/>
      <c r="J79" s="56"/>
      <c r="K79" s="56"/>
      <c r="L79" s="56"/>
      <c r="M79" s="115" t="s">
        <v>278</v>
      </c>
      <c r="N79" s="115" t="s">
        <v>59</v>
      </c>
      <c r="O79" s="115" t="s">
        <v>279</v>
      </c>
      <c r="P79" s="116" t="s">
        <v>280</v>
      </c>
    </row>
    <row r="80" spans="1:16" s="57" customFormat="1" ht="30.75" customHeight="1">
      <c r="A80" s="33" t="s">
        <v>95</v>
      </c>
      <c r="B80" s="222" t="s">
        <v>64</v>
      </c>
      <c r="C80" s="223"/>
      <c r="D80" s="223"/>
      <c r="E80" s="224"/>
      <c r="F80" s="28"/>
      <c r="G80" s="28"/>
      <c r="H80" s="217"/>
      <c r="I80" s="219"/>
      <c r="M80" s="57">
        <v>6</v>
      </c>
      <c r="N80" s="131">
        <f t="shared" ref="N80:N82" si="21">F80*M80</f>
        <v>0</v>
      </c>
      <c r="O80" s="131">
        <f t="shared" ref="O80:O82" si="22">G80*M80</f>
        <v>0</v>
      </c>
      <c r="P80" s="131">
        <f t="shared" ref="P80:P82" si="23">3*M80</f>
        <v>18</v>
      </c>
    </row>
    <row r="81" spans="1:16" s="57" customFormat="1" ht="39.75" customHeight="1">
      <c r="A81" s="33" t="s">
        <v>96</v>
      </c>
      <c r="B81" s="222" t="s">
        <v>182</v>
      </c>
      <c r="C81" s="223"/>
      <c r="D81" s="223"/>
      <c r="E81" s="224"/>
      <c r="F81" s="26"/>
      <c r="G81" s="28"/>
      <c r="H81" s="217"/>
      <c r="I81" s="219"/>
      <c r="M81" s="57">
        <v>5</v>
      </c>
      <c r="N81" s="131">
        <f t="shared" si="21"/>
        <v>0</v>
      </c>
      <c r="O81" s="131">
        <f t="shared" si="22"/>
        <v>0</v>
      </c>
      <c r="P81" s="131">
        <f t="shared" si="23"/>
        <v>15</v>
      </c>
    </row>
    <row r="82" spans="1:16" s="57" customFormat="1" ht="30.75" customHeight="1">
      <c r="A82" s="33" t="s">
        <v>97</v>
      </c>
      <c r="B82" s="222" t="s">
        <v>3</v>
      </c>
      <c r="C82" s="223"/>
      <c r="D82" s="223"/>
      <c r="E82" s="224"/>
      <c r="F82" s="26"/>
      <c r="G82" s="28"/>
      <c r="H82" s="217"/>
      <c r="I82" s="219"/>
      <c r="M82" s="57">
        <v>7</v>
      </c>
      <c r="N82" s="131">
        <f t="shared" si="21"/>
        <v>0</v>
      </c>
      <c r="O82" s="131">
        <f t="shared" si="22"/>
        <v>0</v>
      </c>
      <c r="P82" s="131">
        <f t="shared" si="23"/>
        <v>21</v>
      </c>
    </row>
    <row r="83" spans="1:16" s="57" customFormat="1" ht="17.25" customHeight="1">
      <c r="A83" s="230" t="s">
        <v>26</v>
      </c>
      <c r="B83" s="231"/>
      <c r="C83" s="231"/>
      <c r="D83" s="231"/>
      <c r="E83" s="232"/>
      <c r="F83" s="29" t="e">
        <f>SUM(F80:F82)/(3*COUNT(F80:F82))</f>
        <v>#DIV/0!</v>
      </c>
      <c r="G83" s="29" t="e">
        <f>SUM(G80:G82)/(3*COUNT(G80:G82))</f>
        <v>#DIV/0!</v>
      </c>
      <c r="H83" s="228"/>
      <c r="I83" s="229"/>
      <c r="N83" s="57">
        <f>SUM(N80:N82)</f>
        <v>0</v>
      </c>
      <c r="O83" s="57">
        <f>SUM(O80:O82)</f>
        <v>0</v>
      </c>
      <c r="P83" s="57">
        <f>SUM(P80:P82)</f>
        <v>54</v>
      </c>
    </row>
    <row r="84" spans="1:16" s="57" customFormat="1" ht="25.5">
      <c r="A84" s="225" t="s">
        <v>181</v>
      </c>
      <c r="B84" s="226"/>
      <c r="C84" s="226"/>
      <c r="D84" s="226"/>
      <c r="E84" s="227"/>
      <c r="F84" s="115" t="s">
        <v>58</v>
      </c>
      <c r="G84" s="116" t="s">
        <v>158</v>
      </c>
      <c r="H84" s="269" t="s">
        <v>20</v>
      </c>
      <c r="I84" s="221"/>
      <c r="J84" s="56"/>
      <c r="K84" s="56"/>
      <c r="L84" s="56"/>
      <c r="M84" s="115" t="s">
        <v>278</v>
      </c>
      <c r="N84" s="115" t="s">
        <v>59</v>
      </c>
      <c r="O84" s="115" t="s">
        <v>279</v>
      </c>
      <c r="P84" s="116" t="s">
        <v>280</v>
      </c>
    </row>
    <row r="85" spans="1:16" s="56" customFormat="1" ht="29.25" customHeight="1">
      <c r="A85" s="34" t="s">
        <v>98</v>
      </c>
      <c r="B85" s="214" t="s">
        <v>256</v>
      </c>
      <c r="C85" s="215"/>
      <c r="D85" s="215"/>
      <c r="E85" s="216"/>
      <c r="F85" s="26"/>
      <c r="G85" s="28"/>
      <c r="H85" s="217"/>
      <c r="I85" s="219"/>
      <c r="M85" s="56">
        <v>9</v>
      </c>
      <c r="N85" s="131">
        <f t="shared" ref="N85:N89" si="24">F85*M85</f>
        <v>0</v>
      </c>
      <c r="O85" s="131">
        <f t="shared" ref="O85:O89" si="25">G85*M85</f>
        <v>0</v>
      </c>
      <c r="P85" s="131">
        <f t="shared" ref="P85:P89" si="26">3*M85</f>
        <v>27</v>
      </c>
    </row>
    <row r="86" spans="1:16" s="56" customFormat="1" ht="42.6" customHeight="1">
      <c r="A86" s="34" t="s">
        <v>99</v>
      </c>
      <c r="B86" s="214" t="s">
        <v>249</v>
      </c>
      <c r="C86" s="215"/>
      <c r="D86" s="215"/>
      <c r="E86" s="216"/>
      <c r="F86" s="26"/>
      <c r="G86" s="28"/>
      <c r="H86" s="217"/>
      <c r="I86" s="219"/>
      <c r="M86" s="56">
        <v>8</v>
      </c>
      <c r="N86" s="131">
        <f t="shared" si="24"/>
        <v>0</v>
      </c>
      <c r="O86" s="131">
        <f t="shared" si="25"/>
        <v>0</v>
      </c>
      <c r="P86" s="131">
        <f t="shared" si="26"/>
        <v>24</v>
      </c>
    </row>
    <row r="87" spans="1:16" s="56" customFormat="1" ht="29.25" customHeight="1">
      <c r="A87" s="34" t="s">
        <v>100</v>
      </c>
      <c r="B87" s="222" t="s">
        <v>262</v>
      </c>
      <c r="C87" s="223"/>
      <c r="D87" s="223"/>
      <c r="E87" s="224"/>
      <c r="F87" s="26"/>
      <c r="G87" s="28"/>
      <c r="H87" s="217"/>
      <c r="I87" s="219"/>
      <c r="M87" s="56">
        <v>9</v>
      </c>
      <c r="N87" s="131">
        <f t="shared" si="24"/>
        <v>0</v>
      </c>
      <c r="O87" s="131">
        <f t="shared" si="25"/>
        <v>0</v>
      </c>
      <c r="P87" s="131">
        <f t="shared" si="26"/>
        <v>27</v>
      </c>
    </row>
    <row r="88" spans="1:16" s="56" customFormat="1" ht="29.25" customHeight="1">
      <c r="A88" s="34" t="s">
        <v>101</v>
      </c>
      <c r="B88" s="265" t="s">
        <v>263</v>
      </c>
      <c r="C88" s="266"/>
      <c r="D88" s="266"/>
      <c r="E88" s="267"/>
      <c r="F88" s="26"/>
      <c r="G88" s="28"/>
      <c r="H88" s="217"/>
      <c r="I88" s="219"/>
      <c r="M88" s="56">
        <v>7</v>
      </c>
      <c r="N88" s="131">
        <f t="shared" si="24"/>
        <v>0</v>
      </c>
      <c r="O88" s="131">
        <f t="shared" si="25"/>
        <v>0</v>
      </c>
      <c r="P88" s="131">
        <f t="shared" si="26"/>
        <v>21</v>
      </c>
    </row>
    <row r="89" spans="1:16" s="56" customFormat="1" ht="29.25" customHeight="1">
      <c r="A89" s="34" t="s">
        <v>183</v>
      </c>
      <c r="B89" s="222" t="s">
        <v>264</v>
      </c>
      <c r="C89" s="223"/>
      <c r="D89" s="223"/>
      <c r="E89" s="224"/>
      <c r="F89" s="26"/>
      <c r="G89" s="28"/>
      <c r="H89" s="217"/>
      <c r="I89" s="219"/>
      <c r="M89" s="56">
        <v>7</v>
      </c>
      <c r="N89" s="131">
        <f t="shared" si="24"/>
        <v>0</v>
      </c>
      <c r="O89" s="131">
        <f t="shared" si="25"/>
        <v>0</v>
      </c>
      <c r="P89" s="131">
        <f t="shared" si="26"/>
        <v>21</v>
      </c>
    </row>
    <row r="90" spans="1:16" s="57" customFormat="1" ht="17.25" customHeight="1">
      <c r="A90" s="230" t="s">
        <v>29</v>
      </c>
      <c r="B90" s="231"/>
      <c r="C90" s="231"/>
      <c r="D90" s="231"/>
      <c r="E90" s="232"/>
      <c r="F90" s="29" t="e">
        <f>SUM(F85:F89)/(3*COUNT(F85:F89))</f>
        <v>#DIV/0!</v>
      </c>
      <c r="G90" s="29" t="e">
        <f>SUM(G85:G89)/(3*COUNT(G85:G89))</f>
        <v>#DIV/0!</v>
      </c>
      <c r="H90" s="228"/>
      <c r="I90" s="229"/>
      <c r="N90" s="57">
        <f>SUM(N85:N89)</f>
        <v>0</v>
      </c>
      <c r="O90" s="57">
        <f>SUM(O85:O89)</f>
        <v>0</v>
      </c>
      <c r="P90" s="57">
        <f>SUM(P85:P89)</f>
        <v>120</v>
      </c>
    </row>
    <row r="91" spans="1:16" s="57" customFormat="1" ht="25.5">
      <c r="A91" s="225" t="s">
        <v>184</v>
      </c>
      <c r="B91" s="226"/>
      <c r="C91" s="226"/>
      <c r="D91" s="226"/>
      <c r="E91" s="227"/>
      <c r="F91" s="115" t="s">
        <v>58</v>
      </c>
      <c r="G91" s="116" t="s">
        <v>158</v>
      </c>
      <c r="H91" s="269" t="s">
        <v>20</v>
      </c>
      <c r="I91" s="221"/>
      <c r="J91" s="56"/>
      <c r="K91" s="56"/>
      <c r="L91" s="56"/>
      <c r="M91" s="115" t="s">
        <v>278</v>
      </c>
      <c r="N91" s="115" t="s">
        <v>59</v>
      </c>
      <c r="O91" s="115" t="s">
        <v>279</v>
      </c>
      <c r="P91" s="116" t="s">
        <v>280</v>
      </c>
    </row>
    <row r="92" spans="1:16" s="56" customFormat="1" ht="28.9" customHeight="1">
      <c r="A92" s="34" t="s">
        <v>102</v>
      </c>
      <c r="B92" s="214" t="s">
        <v>185</v>
      </c>
      <c r="C92" s="215"/>
      <c r="D92" s="215"/>
      <c r="E92" s="216"/>
      <c r="F92" s="26"/>
      <c r="G92" s="28"/>
      <c r="H92" s="217"/>
      <c r="I92" s="219"/>
      <c r="J92" s="57"/>
      <c r="K92" s="57"/>
      <c r="L92" s="57"/>
      <c r="M92" s="56">
        <v>7</v>
      </c>
      <c r="N92" s="131">
        <f t="shared" ref="N92:N93" si="27">F92*M92</f>
        <v>0</v>
      </c>
      <c r="O92" s="131">
        <f t="shared" ref="O92:O93" si="28">G92*M92</f>
        <v>0</v>
      </c>
      <c r="P92" s="131">
        <f t="shared" ref="P92:P93" si="29">3*M92</f>
        <v>21</v>
      </c>
    </row>
    <row r="93" spans="1:16" s="56" customFormat="1" ht="26.25" customHeight="1">
      <c r="A93" s="34" t="s">
        <v>103</v>
      </c>
      <c r="B93" s="214" t="s">
        <v>265</v>
      </c>
      <c r="C93" s="215"/>
      <c r="D93" s="215"/>
      <c r="E93" s="216"/>
      <c r="F93" s="26"/>
      <c r="G93" s="28"/>
      <c r="H93" s="217"/>
      <c r="I93" s="219"/>
      <c r="J93" s="57"/>
      <c r="K93" s="57"/>
      <c r="L93" s="57"/>
      <c r="M93" s="56">
        <v>5</v>
      </c>
      <c r="N93" s="131">
        <f t="shared" si="27"/>
        <v>0</v>
      </c>
      <c r="O93" s="131">
        <f t="shared" si="28"/>
        <v>0</v>
      </c>
      <c r="P93" s="131">
        <f t="shared" si="29"/>
        <v>15</v>
      </c>
    </row>
    <row r="94" spans="1:16" s="57" customFormat="1" ht="17.25" customHeight="1">
      <c r="A94" s="230" t="s">
        <v>28</v>
      </c>
      <c r="B94" s="231"/>
      <c r="C94" s="231"/>
      <c r="D94" s="231"/>
      <c r="E94" s="232"/>
      <c r="F94" s="29" t="e">
        <f>SUM(F92:F93)/(3*COUNT(F92:F93))</f>
        <v>#DIV/0!</v>
      </c>
      <c r="G94" s="29" t="e">
        <f>SUM(G92:G93)/(3*COUNT(G92:G93))</f>
        <v>#DIV/0!</v>
      </c>
      <c r="H94" s="228"/>
      <c r="I94" s="229"/>
      <c r="N94" s="57">
        <f>SUM(N92:N93)</f>
        <v>0</v>
      </c>
      <c r="O94" s="57">
        <f>SUM(O92:O93)</f>
        <v>0</v>
      </c>
      <c r="P94" s="57">
        <f>SUM(P92:P93)</f>
        <v>36</v>
      </c>
    </row>
    <row r="95" spans="1:16" s="57" customFormat="1" ht="25.5">
      <c r="A95" s="225" t="s">
        <v>186</v>
      </c>
      <c r="B95" s="226"/>
      <c r="C95" s="226"/>
      <c r="D95" s="226"/>
      <c r="E95" s="227"/>
      <c r="F95" s="115" t="s">
        <v>58</v>
      </c>
      <c r="G95" s="116" t="s">
        <v>158</v>
      </c>
      <c r="H95" s="269" t="s">
        <v>20</v>
      </c>
      <c r="I95" s="221"/>
      <c r="J95" s="56"/>
      <c r="K95" s="56"/>
      <c r="L95" s="56"/>
      <c r="M95" s="115" t="s">
        <v>278</v>
      </c>
      <c r="N95" s="115" t="s">
        <v>59</v>
      </c>
      <c r="O95" s="115" t="s">
        <v>279</v>
      </c>
      <c r="P95" s="116" t="s">
        <v>280</v>
      </c>
    </row>
    <row r="96" spans="1:16" s="56" customFormat="1" ht="38.25" customHeight="1">
      <c r="A96" s="34" t="s">
        <v>104</v>
      </c>
      <c r="B96" s="214" t="s">
        <v>68</v>
      </c>
      <c r="C96" s="215"/>
      <c r="D96" s="215"/>
      <c r="E96" s="216"/>
      <c r="F96" s="26"/>
      <c r="G96" s="28"/>
      <c r="H96" s="217"/>
      <c r="I96" s="219"/>
      <c r="M96" s="56">
        <v>7</v>
      </c>
      <c r="N96" s="131">
        <f t="shared" ref="N96:N98" si="30">F96*M96</f>
        <v>0</v>
      </c>
      <c r="O96" s="131">
        <f t="shared" ref="O96:O98" si="31">G96*M96</f>
        <v>0</v>
      </c>
      <c r="P96" s="131">
        <f t="shared" ref="P96:P98" si="32">3*M96</f>
        <v>21</v>
      </c>
    </row>
    <row r="97" spans="1:16" s="56" customFormat="1" ht="28.5" customHeight="1">
      <c r="A97" s="34" t="s">
        <v>105</v>
      </c>
      <c r="B97" s="214" t="s">
        <v>1</v>
      </c>
      <c r="C97" s="215"/>
      <c r="D97" s="215"/>
      <c r="E97" s="216"/>
      <c r="F97" s="26"/>
      <c r="G97" s="28"/>
      <c r="H97" s="217"/>
      <c r="I97" s="219"/>
      <c r="J97" s="57"/>
      <c r="K97" s="57"/>
      <c r="L97" s="57"/>
      <c r="M97" s="56">
        <v>7</v>
      </c>
      <c r="N97" s="131">
        <f t="shared" si="30"/>
        <v>0</v>
      </c>
      <c r="O97" s="131">
        <f t="shared" si="31"/>
        <v>0</v>
      </c>
      <c r="P97" s="131">
        <f t="shared" si="32"/>
        <v>21</v>
      </c>
    </row>
    <row r="98" spans="1:16" s="56" customFormat="1" ht="19.5" customHeight="1">
      <c r="A98" s="34" t="s">
        <v>106</v>
      </c>
      <c r="B98" s="214" t="s">
        <v>163</v>
      </c>
      <c r="C98" s="215"/>
      <c r="D98" s="215"/>
      <c r="E98" s="216"/>
      <c r="F98" s="26"/>
      <c r="G98" s="28"/>
      <c r="H98" s="217"/>
      <c r="I98" s="219"/>
      <c r="M98" s="56">
        <v>7</v>
      </c>
      <c r="N98" s="131">
        <f t="shared" si="30"/>
        <v>0</v>
      </c>
      <c r="O98" s="131">
        <f t="shared" si="31"/>
        <v>0</v>
      </c>
      <c r="P98" s="131">
        <f t="shared" si="32"/>
        <v>21</v>
      </c>
    </row>
    <row r="99" spans="1:16" s="57" customFormat="1" ht="17.25" customHeight="1">
      <c r="A99" s="230" t="s">
        <v>30</v>
      </c>
      <c r="B99" s="231"/>
      <c r="C99" s="231"/>
      <c r="D99" s="231"/>
      <c r="E99" s="232"/>
      <c r="F99" s="29" t="e">
        <f>SUM(F96:F98)/(3*COUNT(F96:F98))</f>
        <v>#DIV/0!</v>
      </c>
      <c r="G99" s="29" t="e">
        <f>SUM(G96:G98)/(3*COUNT(G96:G98))</f>
        <v>#DIV/0!</v>
      </c>
      <c r="H99" s="228"/>
      <c r="I99" s="229"/>
      <c r="N99" s="57">
        <f>SUM(N96:N98)</f>
        <v>0</v>
      </c>
      <c r="O99" s="57">
        <f>SUM(O96:O98)</f>
        <v>0</v>
      </c>
      <c r="P99" s="57">
        <f>SUM(P96:P98)</f>
        <v>63</v>
      </c>
    </row>
    <row r="100" spans="1:16" s="57" customFormat="1" ht="25.5">
      <c r="A100" s="225" t="s">
        <v>189</v>
      </c>
      <c r="B100" s="226"/>
      <c r="C100" s="226"/>
      <c r="D100" s="226"/>
      <c r="E100" s="227"/>
      <c r="F100" s="115" t="s">
        <v>58</v>
      </c>
      <c r="G100" s="116" t="s">
        <v>158</v>
      </c>
      <c r="H100" s="269" t="s">
        <v>20</v>
      </c>
      <c r="I100" s="221"/>
      <c r="J100" s="56"/>
      <c r="K100" s="56"/>
      <c r="L100" s="56"/>
      <c r="M100" s="115" t="s">
        <v>278</v>
      </c>
      <c r="N100" s="115" t="s">
        <v>59</v>
      </c>
      <c r="O100" s="115" t="s">
        <v>279</v>
      </c>
      <c r="P100" s="116" t="s">
        <v>280</v>
      </c>
    </row>
    <row r="101" spans="1:16" s="56" customFormat="1" ht="32.450000000000003" customHeight="1">
      <c r="A101" s="34" t="s">
        <v>190</v>
      </c>
      <c r="B101" s="214" t="s">
        <v>307</v>
      </c>
      <c r="C101" s="215"/>
      <c r="D101" s="215"/>
      <c r="E101" s="216"/>
      <c r="F101" s="26"/>
      <c r="G101" s="28"/>
      <c r="H101" s="217"/>
      <c r="I101" s="219"/>
      <c r="M101" s="56">
        <v>8</v>
      </c>
      <c r="N101" s="131">
        <f t="shared" ref="N101:N104" si="33">F101*M101</f>
        <v>0</v>
      </c>
      <c r="O101" s="131">
        <f t="shared" ref="O101:O104" si="34">G101*M101</f>
        <v>0</v>
      </c>
      <c r="P101" s="131">
        <f t="shared" ref="P101:P104" si="35">3*M101</f>
        <v>24</v>
      </c>
    </row>
    <row r="102" spans="1:16" s="56" customFormat="1" ht="32.450000000000003" customHeight="1">
      <c r="A102" s="34" t="s">
        <v>191</v>
      </c>
      <c r="B102" s="214" t="s">
        <v>318</v>
      </c>
      <c r="C102" s="215"/>
      <c r="D102" s="215"/>
      <c r="E102" s="216"/>
      <c r="F102" s="26"/>
      <c r="G102" s="28"/>
      <c r="H102" s="217"/>
      <c r="I102" s="219"/>
      <c r="M102" s="56">
        <v>10</v>
      </c>
      <c r="N102" s="131">
        <f t="shared" si="33"/>
        <v>0</v>
      </c>
      <c r="O102" s="131">
        <f t="shared" si="34"/>
        <v>0</v>
      </c>
      <c r="P102" s="131">
        <f t="shared" si="35"/>
        <v>30</v>
      </c>
    </row>
    <row r="103" spans="1:16" s="56" customFormat="1" ht="19.5" customHeight="1">
      <c r="A103" s="34" t="s">
        <v>217</v>
      </c>
      <c r="B103" s="214" t="s">
        <v>308</v>
      </c>
      <c r="C103" s="215"/>
      <c r="D103" s="215"/>
      <c r="E103" s="216"/>
      <c r="F103" s="26"/>
      <c r="G103" s="28"/>
      <c r="H103" s="217"/>
      <c r="I103" s="219"/>
      <c r="M103" s="56">
        <v>5</v>
      </c>
      <c r="N103" s="131">
        <f t="shared" si="33"/>
        <v>0</v>
      </c>
      <c r="O103" s="131">
        <f t="shared" si="34"/>
        <v>0</v>
      </c>
      <c r="P103" s="131">
        <f t="shared" si="35"/>
        <v>15</v>
      </c>
    </row>
    <row r="104" spans="1:16" s="56" customFormat="1" ht="32.450000000000003" customHeight="1">
      <c r="A104" s="34" t="s">
        <v>242</v>
      </c>
      <c r="B104" s="214" t="s">
        <v>309</v>
      </c>
      <c r="C104" s="215"/>
      <c r="D104" s="215"/>
      <c r="E104" s="216"/>
      <c r="F104" s="26"/>
      <c r="G104" s="28"/>
      <c r="H104" s="217"/>
      <c r="I104" s="219"/>
      <c r="M104" s="56">
        <v>10</v>
      </c>
      <c r="N104" s="131">
        <f t="shared" si="33"/>
        <v>0</v>
      </c>
      <c r="O104" s="131">
        <f t="shared" si="34"/>
        <v>0</v>
      </c>
      <c r="P104" s="131">
        <f t="shared" si="35"/>
        <v>30</v>
      </c>
    </row>
    <row r="105" spans="1:16" s="57" customFormat="1" ht="17.25" customHeight="1">
      <c r="A105" s="230" t="s">
        <v>194</v>
      </c>
      <c r="B105" s="231"/>
      <c r="C105" s="231"/>
      <c r="D105" s="231"/>
      <c r="E105" s="232"/>
      <c r="F105" s="29" t="e">
        <f>SUM(F101:F104)/(3*COUNT(F101:F104))</f>
        <v>#DIV/0!</v>
      </c>
      <c r="G105" s="29" t="e">
        <f>SUM(G101:G104)/(3*COUNT(G101:G104))</f>
        <v>#DIV/0!</v>
      </c>
      <c r="H105" s="228"/>
      <c r="I105" s="229"/>
      <c r="N105" s="57">
        <f>SUM(N101:N104)</f>
        <v>0</v>
      </c>
      <c r="O105" s="57">
        <f>SUM(O101:O104)</f>
        <v>0</v>
      </c>
      <c r="P105" s="57">
        <f>SUM(P101:P104)</f>
        <v>99</v>
      </c>
    </row>
    <row r="106" spans="1:16" s="57" customFormat="1" ht="14.25">
      <c r="A106" s="225"/>
      <c r="B106" s="226"/>
      <c r="C106" s="226"/>
      <c r="D106" s="226"/>
      <c r="E106" s="227"/>
      <c r="F106" s="252"/>
      <c r="G106" s="268"/>
      <c r="H106" s="268"/>
      <c r="I106" s="126"/>
      <c r="J106" s="56"/>
      <c r="K106" s="56"/>
      <c r="L106" s="56"/>
      <c r="M106" s="118" t="s">
        <v>281</v>
      </c>
      <c r="N106" s="118"/>
      <c r="O106" s="118"/>
      <c r="P106" s="119">
        <f>SUM(P105+P99+P94+P90+P83+P78+P73+P64+P56+P47+P42+P33)</f>
        <v>1323</v>
      </c>
    </row>
    <row r="107" spans="1:16" s="57" customFormat="1" ht="14.25">
      <c r="A107" s="225" t="s">
        <v>195</v>
      </c>
      <c r="B107" s="226"/>
      <c r="C107" s="226"/>
      <c r="D107" s="226"/>
      <c r="E107" s="227"/>
      <c r="F107" s="252" t="s">
        <v>246</v>
      </c>
      <c r="G107" s="268"/>
      <c r="H107" s="268"/>
      <c r="I107" s="126"/>
      <c r="J107" s="56"/>
      <c r="K107" s="56"/>
      <c r="L107" s="56"/>
      <c r="M107" s="220"/>
      <c r="N107" s="220"/>
      <c r="O107" s="220"/>
      <c r="P107" s="221"/>
    </row>
    <row r="108" spans="1:16" s="56" customFormat="1" ht="19.5" customHeight="1">
      <c r="A108" s="34" t="s">
        <v>107</v>
      </c>
      <c r="B108" s="214" t="s">
        <v>266</v>
      </c>
      <c r="C108" s="215"/>
      <c r="D108" s="215"/>
      <c r="E108" s="216"/>
      <c r="F108" s="217"/>
      <c r="G108" s="218"/>
      <c r="H108" s="218"/>
      <c r="I108" s="219"/>
    </row>
    <row r="109" spans="1:16" s="56" customFormat="1" ht="19.5" customHeight="1">
      <c r="A109" s="34" t="s">
        <v>108</v>
      </c>
      <c r="B109" s="214" t="s">
        <v>196</v>
      </c>
      <c r="C109" s="215"/>
      <c r="D109" s="215"/>
      <c r="E109" s="216"/>
      <c r="F109" s="217"/>
      <c r="G109" s="218"/>
      <c r="H109" s="218"/>
      <c r="I109" s="219"/>
    </row>
    <row r="110" spans="1:16" s="56" customFormat="1" ht="28.15" customHeight="1">
      <c r="A110" s="34" t="s">
        <v>109</v>
      </c>
      <c r="B110" s="214" t="s">
        <v>296</v>
      </c>
      <c r="C110" s="215"/>
      <c r="D110" s="215"/>
      <c r="E110" s="216"/>
      <c r="F110" s="217"/>
      <c r="G110" s="218"/>
      <c r="H110" s="218"/>
      <c r="I110" s="219"/>
    </row>
    <row r="111" spans="1:16" s="56" customFormat="1" ht="19.5" customHeight="1">
      <c r="A111" s="34" t="s">
        <v>110</v>
      </c>
      <c r="B111" s="214" t="s">
        <v>198</v>
      </c>
      <c r="C111" s="215"/>
      <c r="D111" s="215"/>
      <c r="E111" s="216"/>
      <c r="F111" s="217"/>
      <c r="G111" s="218"/>
      <c r="H111" s="218"/>
      <c r="I111" s="219"/>
    </row>
    <row r="112" spans="1:16" s="56" customFormat="1" ht="19.5" customHeight="1">
      <c r="A112" s="34" t="s">
        <v>111</v>
      </c>
      <c r="B112" s="214" t="s">
        <v>199</v>
      </c>
      <c r="C112" s="215"/>
      <c r="D112" s="215"/>
      <c r="E112" s="216"/>
      <c r="F112" s="217"/>
      <c r="G112" s="218"/>
      <c r="H112" s="218"/>
      <c r="I112" s="219"/>
    </row>
    <row r="113" spans="1:14" s="57" customFormat="1" ht="30.75" customHeight="1">
      <c r="A113" s="32" t="s">
        <v>112</v>
      </c>
      <c r="B113" s="249" t="s">
        <v>167</v>
      </c>
      <c r="C113" s="250"/>
      <c r="D113" s="250"/>
      <c r="E113" s="251"/>
      <c r="F113" s="217"/>
      <c r="G113" s="218"/>
      <c r="H113" s="218"/>
      <c r="I113" s="219"/>
    </row>
    <row r="114" spans="1:14" s="56" customFormat="1" ht="19.5" customHeight="1">
      <c r="A114" s="34" t="s">
        <v>113</v>
      </c>
      <c r="B114" s="214" t="s">
        <v>206</v>
      </c>
      <c r="C114" s="215"/>
      <c r="D114" s="215"/>
      <c r="E114" s="216"/>
      <c r="F114" s="217"/>
      <c r="G114" s="218"/>
      <c r="H114" s="218"/>
      <c r="I114" s="219"/>
    </row>
    <row r="115" spans="1:14" s="4" customFormat="1" ht="30.75" customHeight="1">
      <c r="A115" s="33" t="s">
        <v>114</v>
      </c>
      <c r="B115" s="222" t="s">
        <v>166</v>
      </c>
      <c r="C115" s="223"/>
      <c r="D115" s="223"/>
      <c r="E115" s="224"/>
      <c r="F115" s="217"/>
      <c r="G115" s="218"/>
      <c r="H115" s="218"/>
      <c r="I115" s="219"/>
      <c r="M115" s="56"/>
      <c r="N115" s="56"/>
    </row>
    <row r="116" spans="1:14" s="56" customFormat="1" ht="19.5" customHeight="1">
      <c r="A116" s="34" t="s">
        <v>115</v>
      </c>
      <c r="B116" s="214" t="s">
        <v>192</v>
      </c>
      <c r="C116" s="215"/>
      <c r="D116" s="215"/>
      <c r="E116" s="216"/>
      <c r="F116" s="217"/>
      <c r="G116" s="218"/>
      <c r="H116" s="218"/>
      <c r="I116" s="219"/>
    </row>
    <row r="117" spans="1:14" s="56" customFormat="1" ht="19.5" customHeight="1">
      <c r="A117" s="34" t="s">
        <v>209</v>
      </c>
      <c r="B117" s="214" t="s">
        <v>211</v>
      </c>
      <c r="C117" s="215"/>
      <c r="D117" s="215"/>
      <c r="E117" s="216"/>
      <c r="F117" s="217"/>
      <c r="G117" s="218"/>
      <c r="H117" s="218"/>
      <c r="I117" s="219"/>
    </row>
    <row r="118" spans="1:14" s="56" customFormat="1" ht="19.5" customHeight="1">
      <c r="A118" s="34" t="s">
        <v>210</v>
      </c>
      <c r="B118" s="214" t="s">
        <v>193</v>
      </c>
      <c r="C118" s="215"/>
      <c r="D118" s="215"/>
      <c r="E118" s="216"/>
      <c r="F118" s="217"/>
      <c r="G118" s="218"/>
      <c r="H118" s="218"/>
      <c r="I118" s="219"/>
    </row>
    <row r="119" spans="1:14" s="56" customFormat="1" ht="19.5" customHeight="1">
      <c r="A119" s="34" t="s">
        <v>212</v>
      </c>
      <c r="B119" s="214" t="s">
        <v>322</v>
      </c>
      <c r="C119" s="215"/>
      <c r="D119" s="215"/>
      <c r="E119" s="216"/>
      <c r="F119" s="217"/>
      <c r="G119" s="218"/>
      <c r="H119" s="218"/>
      <c r="I119" s="219"/>
    </row>
    <row r="120" spans="1:14" s="56" customFormat="1" ht="19.5" customHeight="1">
      <c r="A120" s="34" t="s">
        <v>216</v>
      </c>
      <c r="B120" s="214" t="s">
        <v>215</v>
      </c>
      <c r="C120" s="215"/>
      <c r="D120" s="215"/>
      <c r="E120" s="216"/>
      <c r="F120" s="217"/>
      <c r="G120" s="218"/>
      <c r="H120" s="218"/>
      <c r="I120" s="219"/>
    </row>
    <row r="121" spans="1:14" s="56" customFormat="1" ht="19.5" customHeight="1">
      <c r="A121" s="34" t="s">
        <v>244</v>
      </c>
      <c r="B121" s="214" t="s">
        <v>245</v>
      </c>
      <c r="C121" s="215"/>
      <c r="D121" s="215"/>
      <c r="E121" s="216"/>
      <c r="F121" s="217"/>
      <c r="G121" s="218"/>
      <c r="H121" s="218"/>
      <c r="I121" s="219"/>
    </row>
    <row r="122" spans="1:14" s="56" customFormat="1" ht="19.5" customHeight="1">
      <c r="A122" s="34" t="s">
        <v>247</v>
      </c>
      <c r="B122" s="214" t="s">
        <v>248</v>
      </c>
      <c r="C122" s="215"/>
      <c r="D122" s="215"/>
      <c r="E122" s="216"/>
      <c r="F122" s="217"/>
      <c r="G122" s="218"/>
      <c r="H122" s="218"/>
      <c r="I122" s="219"/>
    </row>
    <row r="123" spans="1:14" s="56" customFormat="1" ht="19.5" customHeight="1">
      <c r="A123" s="34" t="s">
        <v>311</v>
      </c>
      <c r="B123" s="214" t="s">
        <v>312</v>
      </c>
      <c r="C123" s="215"/>
      <c r="D123" s="215"/>
      <c r="E123" s="216"/>
      <c r="F123" s="217"/>
      <c r="G123" s="218"/>
      <c r="H123" s="218"/>
      <c r="I123" s="219"/>
    </row>
    <row r="149" spans="1:8" ht="15" customHeight="1">
      <c r="A149" s="58"/>
      <c r="B149" s="59"/>
      <c r="C149" s="59"/>
      <c r="D149" s="59"/>
      <c r="E149" s="59"/>
      <c r="F149" s="60"/>
      <c r="G149" s="61"/>
      <c r="H149" s="1"/>
    </row>
    <row r="150" spans="1:8" ht="15" customHeight="1">
      <c r="A150" s="58"/>
      <c r="B150" s="59"/>
      <c r="C150" s="59"/>
      <c r="D150" s="59"/>
      <c r="E150" s="59"/>
      <c r="F150" s="60"/>
      <c r="G150" s="61"/>
      <c r="H150" s="1"/>
    </row>
    <row r="151" spans="1:8" ht="15" customHeight="1">
      <c r="A151" s="58"/>
      <c r="B151" s="59"/>
      <c r="C151" s="59"/>
      <c r="D151" s="59"/>
      <c r="E151" s="59"/>
      <c r="F151" s="60"/>
      <c r="G151" s="61"/>
      <c r="H151" s="1"/>
    </row>
    <row r="152" spans="1:8" ht="15" customHeight="1">
      <c r="A152" s="58"/>
      <c r="B152" s="59"/>
      <c r="C152" s="59"/>
      <c r="D152" s="59"/>
      <c r="E152" s="59"/>
      <c r="F152" s="60"/>
      <c r="G152" s="61"/>
      <c r="H152" s="1"/>
    </row>
    <row r="153" spans="1:8" ht="15" customHeight="1">
      <c r="A153" s="58"/>
      <c r="B153" s="59"/>
      <c r="C153" s="59"/>
      <c r="D153" s="59"/>
      <c r="E153" s="59"/>
      <c r="F153" s="60"/>
      <c r="G153" s="61"/>
      <c r="H153" s="1"/>
    </row>
    <row r="154" spans="1:8" ht="28.5" customHeight="1">
      <c r="A154" s="58"/>
      <c r="B154" s="62"/>
      <c r="C154" s="62"/>
      <c r="D154" s="62"/>
      <c r="E154" s="62"/>
      <c r="F154" s="63"/>
      <c r="G154" s="64"/>
      <c r="H154" s="1"/>
    </row>
    <row r="155" spans="1:8" ht="15" customHeight="1">
      <c r="A155" s="58"/>
      <c r="B155" s="59"/>
      <c r="C155" s="59"/>
      <c r="D155" s="59"/>
      <c r="E155" s="59"/>
      <c r="F155" s="60"/>
      <c r="G155" s="61"/>
      <c r="H155" s="1"/>
    </row>
    <row r="156" spans="1:8" ht="15" customHeight="1">
      <c r="A156" s="58"/>
      <c r="B156" s="59"/>
      <c r="C156" s="59"/>
      <c r="D156" s="59"/>
      <c r="E156" s="59"/>
      <c r="F156" s="60"/>
      <c r="G156" s="61"/>
      <c r="H156" s="1"/>
    </row>
    <row r="157" spans="1:8" ht="15" customHeight="1">
      <c r="A157" s="58"/>
      <c r="B157" s="59"/>
      <c r="C157" s="59"/>
      <c r="D157" s="59"/>
      <c r="E157" s="59"/>
      <c r="F157" s="60"/>
      <c r="G157" s="61"/>
      <c r="H157" s="1"/>
    </row>
    <row r="158" spans="1:8" ht="15" customHeight="1">
      <c r="A158" s="58"/>
      <c r="B158" s="59"/>
      <c r="C158" s="59"/>
      <c r="D158" s="59"/>
      <c r="E158" s="59"/>
      <c r="F158" s="60"/>
      <c r="G158" s="61"/>
      <c r="H158" s="1"/>
    </row>
    <row r="159" spans="1:8" ht="15" customHeight="1">
      <c r="A159" s="58"/>
      <c r="B159" s="59"/>
      <c r="C159" s="59"/>
      <c r="D159" s="59"/>
      <c r="E159" s="59"/>
      <c r="F159" s="60"/>
      <c r="G159" s="61"/>
      <c r="H159" s="1"/>
    </row>
    <row r="160" spans="1:8" ht="15" customHeight="1">
      <c r="A160" s="58"/>
      <c r="B160" s="59"/>
      <c r="C160" s="59"/>
      <c r="D160" s="59"/>
      <c r="E160" s="59"/>
      <c r="F160" s="60"/>
      <c r="G160" s="61"/>
      <c r="H160" s="1"/>
    </row>
    <row r="161" spans="1:8" ht="15" customHeight="1">
      <c r="A161" s="58"/>
      <c r="B161" s="59"/>
      <c r="C161" s="59"/>
      <c r="D161" s="59"/>
      <c r="E161" s="59"/>
      <c r="F161" s="60"/>
      <c r="G161" s="61"/>
      <c r="H161" s="1"/>
    </row>
    <row r="162" spans="1:8" ht="28.5" customHeight="1">
      <c r="A162" s="58"/>
      <c r="B162" s="62"/>
      <c r="C162" s="62"/>
      <c r="D162" s="62"/>
      <c r="E162" s="62"/>
      <c r="F162" s="63"/>
      <c r="G162" s="64"/>
      <c r="H162" s="1"/>
    </row>
    <row r="163" spans="1:8" ht="15" customHeight="1">
      <c r="A163" s="58"/>
      <c r="B163" s="59"/>
      <c r="C163" s="59"/>
      <c r="D163" s="59"/>
      <c r="E163" s="59"/>
      <c r="F163" s="60"/>
      <c r="G163" s="61"/>
      <c r="H163" s="1"/>
    </row>
    <row r="164" spans="1:8" ht="15" customHeight="1">
      <c r="A164" s="58"/>
      <c r="B164" s="59"/>
      <c r="C164" s="59"/>
      <c r="D164" s="59"/>
      <c r="E164" s="59"/>
      <c r="F164" s="60"/>
      <c r="G164" s="61"/>
      <c r="H164" s="1"/>
    </row>
    <row r="165" spans="1:8" ht="15" customHeight="1">
      <c r="A165" s="58"/>
      <c r="B165" s="59"/>
      <c r="C165" s="59"/>
      <c r="D165" s="59"/>
      <c r="E165" s="59"/>
      <c r="F165" s="60"/>
      <c r="G165" s="61"/>
      <c r="H165" s="1"/>
    </row>
    <row r="166" spans="1:8" ht="15" customHeight="1">
      <c r="A166" s="58"/>
      <c r="B166" s="59"/>
      <c r="C166" s="59"/>
      <c r="D166" s="59"/>
      <c r="E166" s="59"/>
      <c r="F166" s="60"/>
      <c r="G166" s="61"/>
      <c r="H166" s="1"/>
    </row>
    <row r="167" spans="1:8" ht="17.25" customHeight="1">
      <c r="A167" s="65"/>
      <c r="B167" s="65"/>
      <c r="C167" s="65"/>
      <c r="D167" s="65"/>
      <c r="E167" s="65"/>
      <c r="F167" s="66"/>
      <c r="G167" s="66"/>
      <c r="H167" s="65"/>
    </row>
    <row r="168" spans="1:8">
      <c r="A168" s="67"/>
      <c r="B168" s="68"/>
      <c r="C168" s="68"/>
      <c r="D168" s="68"/>
      <c r="E168" s="68"/>
      <c r="G168" s="67"/>
      <c r="H168" s="69"/>
    </row>
    <row r="169" spans="1:8" ht="27.75" customHeight="1">
      <c r="A169" s="58"/>
      <c r="B169" s="62"/>
      <c r="C169" s="62"/>
      <c r="D169" s="62"/>
      <c r="E169" s="62"/>
      <c r="F169" s="63"/>
      <c r="G169" s="64"/>
    </row>
    <row r="170" spans="1:8" ht="54" customHeight="1">
      <c r="A170" s="58"/>
      <c r="B170" s="62"/>
      <c r="C170" s="62"/>
      <c r="D170" s="62"/>
      <c r="E170" s="62"/>
      <c r="F170" s="63"/>
      <c r="G170" s="64"/>
    </row>
    <row r="171" spans="1:8" ht="46.5" customHeight="1">
      <c r="A171" s="58"/>
      <c r="B171" s="62"/>
      <c r="C171" s="62"/>
      <c r="D171" s="62"/>
      <c r="E171" s="62"/>
      <c r="F171" s="63"/>
      <c r="G171" s="64"/>
    </row>
    <row r="172" spans="1:8" ht="33" customHeight="1">
      <c r="A172" s="58"/>
      <c r="B172" s="62"/>
      <c r="C172" s="62"/>
      <c r="D172" s="62"/>
      <c r="E172" s="62"/>
      <c r="F172" s="63"/>
      <c r="G172" s="64"/>
    </row>
    <row r="173" spans="1:8" ht="51" customHeight="1">
      <c r="G173" s="71"/>
      <c r="H173" s="72"/>
    </row>
    <row r="174" spans="1:8" ht="28.5" customHeight="1">
      <c r="H174"/>
    </row>
    <row r="175" spans="1:8" ht="28.5" customHeight="1"/>
    <row r="183" spans="1:9">
      <c r="B183" s="73"/>
      <c r="C183" s="73"/>
      <c r="D183" s="73"/>
      <c r="E183" s="73"/>
      <c r="F183" s="74"/>
    </row>
    <row r="184" spans="1:9" ht="17.25" customHeight="1">
      <c r="A184" s="75"/>
      <c r="B184" s="76"/>
      <c r="C184" s="76"/>
      <c r="D184" s="76"/>
      <c r="E184" s="76"/>
      <c r="F184" s="77"/>
      <c r="G184" s="78"/>
      <c r="H184" s="75"/>
    </row>
    <row r="185" spans="1:9" ht="13.5" customHeight="1">
      <c r="A185" s="75"/>
      <c r="B185" s="76"/>
      <c r="C185" s="76"/>
      <c r="D185" s="76"/>
      <c r="E185" s="76"/>
      <c r="F185" s="77"/>
      <c r="G185" s="78"/>
      <c r="H185" s="75"/>
    </row>
    <row r="186" spans="1:9" ht="25.5" customHeight="1">
      <c r="A186" s="76"/>
      <c r="B186" s="76"/>
      <c r="C186" s="76"/>
      <c r="D186" s="76"/>
      <c r="E186" s="76"/>
      <c r="F186" s="77"/>
      <c r="G186" s="77"/>
      <c r="H186" s="76"/>
      <c r="I186" s="79"/>
    </row>
  </sheetData>
  <sheetProtection selectLockedCells="1"/>
  <mergeCells count="226">
    <mergeCell ref="H72:I72"/>
    <mergeCell ref="H66:I66"/>
    <mergeCell ref="H65:I65"/>
    <mergeCell ref="H62:I62"/>
    <mergeCell ref="H61:I61"/>
    <mergeCell ref="H59:I59"/>
    <mergeCell ref="H58:I58"/>
    <mergeCell ref="H57:I57"/>
    <mergeCell ref="H69:I69"/>
    <mergeCell ref="H60:I60"/>
    <mergeCell ref="H64:I64"/>
    <mergeCell ref="H67:I67"/>
    <mergeCell ref="H68:I68"/>
    <mergeCell ref="H46:I46"/>
    <mergeCell ref="H45:I45"/>
    <mergeCell ref="H44:I44"/>
    <mergeCell ref="H43:I43"/>
    <mergeCell ref="H40:I40"/>
    <mergeCell ref="H50:I50"/>
    <mergeCell ref="H42:I42"/>
    <mergeCell ref="H49:I49"/>
    <mergeCell ref="H48:I48"/>
    <mergeCell ref="H87:I87"/>
    <mergeCell ref="H86:I86"/>
    <mergeCell ref="H84:I84"/>
    <mergeCell ref="H83:I83"/>
    <mergeCell ref="H80:I80"/>
    <mergeCell ref="H78:I78"/>
    <mergeCell ref="H77:I77"/>
    <mergeCell ref="H76:I76"/>
    <mergeCell ref="H74:I74"/>
    <mergeCell ref="A99:E99"/>
    <mergeCell ref="H100:I100"/>
    <mergeCell ref="H98:I98"/>
    <mergeCell ref="H97:I97"/>
    <mergeCell ref="H94:I94"/>
    <mergeCell ref="H92:I92"/>
    <mergeCell ref="H91:I91"/>
    <mergeCell ref="H90:I90"/>
    <mergeCell ref="H89:I89"/>
    <mergeCell ref="B122:E122"/>
    <mergeCell ref="F122:I122"/>
    <mergeCell ref="B121:E121"/>
    <mergeCell ref="F107:H107"/>
    <mergeCell ref="F108:I108"/>
    <mergeCell ref="F109:I109"/>
    <mergeCell ref="F110:I110"/>
    <mergeCell ref="F111:I111"/>
    <mergeCell ref="F112:I112"/>
    <mergeCell ref="F113:I113"/>
    <mergeCell ref="F114:I114"/>
    <mergeCell ref="F115:I115"/>
    <mergeCell ref="F116:I116"/>
    <mergeCell ref="F117:I117"/>
    <mergeCell ref="F118:I118"/>
    <mergeCell ref="F119:I119"/>
    <mergeCell ref="F120:I120"/>
    <mergeCell ref="B110:E110"/>
    <mergeCell ref="F121:I121"/>
    <mergeCell ref="B119:E119"/>
    <mergeCell ref="B118:E118"/>
    <mergeCell ref="B120:E120"/>
    <mergeCell ref="B116:E116"/>
    <mergeCell ref="B117:E117"/>
    <mergeCell ref="B109:E109"/>
    <mergeCell ref="B63:E63"/>
    <mergeCell ref="H63:I63"/>
    <mergeCell ref="A73:E73"/>
    <mergeCell ref="A78:E78"/>
    <mergeCell ref="B101:E101"/>
    <mergeCell ref="H101:I101"/>
    <mergeCell ref="B102:E102"/>
    <mergeCell ref="B97:E97"/>
    <mergeCell ref="A106:E106"/>
    <mergeCell ref="F106:H106"/>
    <mergeCell ref="H81:I81"/>
    <mergeCell ref="H79:I79"/>
    <mergeCell ref="H73:I73"/>
    <mergeCell ref="H71:I71"/>
    <mergeCell ref="B69:E69"/>
    <mergeCell ref="H93:I93"/>
    <mergeCell ref="H95:I95"/>
    <mergeCell ref="A94:E94"/>
    <mergeCell ref="B96:E96"/>
    <mergeCell ref="H102:I102"/>
    <mergeCell ref="A105:E105"/>
    <mergeCell ref="H105:I105"/>
    <mergeCell ref="H96:I96"/>
    <mergeCell ref="B115:E115"/>
    <mergeCell ref="B61:E61"/>
    <mergeCell ref="B111:E111"/>
    <mergeCell ref="B55:E55"/>
    <mergeCell ref="B112:E112"/>
    <mergeCell ref="B113:E113"/>
    <mergeCell ref="B87:E87"/>
    <mergeCell ref="B88:E88"/>
    <mergeCell ref="B85:E85"/>
    <mergeCell ref="B86:E86"/>
    <mergeCell ref="B114:E114"/>
    <mergeCell ref="A107:E107"/>
    <mergeCell ref="B82:E82"/>
    <mergeCell ref="A100:E100"/>
    <mergeCell ref="B68:E68"/>
    <mergeCell ref="A65:E65"/>
    <mergeCell ref="B66:E66"/>
    <mergeCell ref="B93:E93"/>
    <mergeCell ref="B98:E98"/>
    <mergeCell ref="A90:E90"/>
    <mergeCell ref="B89:E89"/>
    <mergeCell ref="B62:E62"/>
    <mergeCell ref="B67:E67"/>
    <mergeCell ref="B108:E108"/>
    <mergeCell ref="B31:E31"/>
    <mergeCell ref="B46:E46"/>
    <mergeCell ref="C18:D18"/>
    <mergeCell ref="B80:E80"/>
    <mergeCell ref="B32:E32"/>
    <mergeCell ref="B72:E72"/>
    <mergeCell ref="B44:E44"/>
    <mergeCell ref="B35:E35"/>
    <mergeCell ref="B41:E41"/>
    <mergeCell ref="B52:E52"/>
    <mergeCell ref="B53:E53"/>
    <mergeCell ref="A47:E47"/>
    <mergeCell ref="A42:E42"/>
    <mergeCell ref="A64:E64"/>
    <mergeCell ref="B40:E40"/>
    <mergeCell ref="B50:E50"/>
    <mergeCell ref="A48:E48"/>
    <mergeCell ref="B54:E54"/>
    <mergeCell ref="C9:D9"/>
    <mergeCell ref="A14:I14"/>
    <mergeCell ref="A15:B15"/>
    <mergeCell ref="A16:B16"/>
    <mergeCell ref="B49:E49"/>
    <mergeCell ref="A43:E43"/>
    <mergeCell ref="H15:I15"/>
    <mergeCell ref="H16:I16"/>
    <mergeCell ref="B30:E30"/>
    <mergeCell ref="H30:I30"/>
    <mergeCell ref="C17:D17"/>
    <mergeCell ref="H17:I17"/>
    <mergeCell ref="H36:I36"/>
    <mergeCell ref="A34:E34"/>
    <mergeCell ref="H33:I33"/>
    <mergeCell ref="H35:I35"/>
    <mergeCell ref="B37:E37"/>
    <mergeCell ref="H37:I37"/>
    <mergeCell ref="B39:E39"/>
    <mergeCell ref="H39:I39"/>
    <mergeCell ref="A33:E33"/>
    <mergeCell ref="B36:E36"/>
    <mergeCell ref="B38:E38"/>
    <mergeCell ref="H38:I38"/>
    <mergeCell ref="H51:I51"/>
    <mergeCell ref="H47:I47"/>
    <mergeCell ref="A2:I2"/>
    <mergeCell ref="B29:E29"/>
    <mergeCell ref="H28:I28"/>
    <mergeCell ref="H29:I29"/>
    <mergeCell ref="A27:E27"/>
    <mergeCell ref="C11:D11"/>
    <mergeCell ref="H18:I18"/>
    <mergeCell ref="H19:I19"/>
    <mergeCell ref="C15:D15"/>
    <mergeCell ref="C16:D16"/>
    <mergeCell ref="H27:I27"/>
    <mergeCell ref="A7:I7"/>
    <mergeCell ref="A10:B10"/>
    <mergeCell ref="H10:I10"/>
    <mergeCell ref="H11:I11"/>
    <mergeCell ref="B28:E28"/>
    <mergeCell ref="A8:B8"/>
    <mergeCell ref="A9:B9"/>
    <mergeCell ref="A11:B11"/>
    <mergeCell ref="C19:D19"/>
    <mergeCell ref="C8:D8"/>
    <mergeCell ref="A17:B17"/>
    <mergeCell ref="A84:E84"/>
    <mergeCell ref="A83:E83"/>
    <mergeCell ref="H54:I54"/>
    <mergeCell ref="H56:I56"/>
    <mergeCell ref="B59:E59"/>
    <mergeCell ref="A56:E56"/>
    <mergeCell ref="B60:E60"/>
    <mergeCell ref="A57:E57"/>
    <mergeCell ref="A22:I22"/>
    <mergeCell ref="A23:B23"/>
    <mergeCell ref="H23:I23"/>
    <mergeCell ref="A24:B24"/>
    <mergeCell ref="H24:I24"/>
    <mergeCell ref="H25:I25"/>
    <mergeCell ref="B45:E45"/>
    <mergeCell ref="B58:E58"/>
    <mergeCell ref="B51:E51"/>
    <mergeCell ref="H41:I41"/>
    <mergeCell ref="H34:I34"/>
    <mergeCell ref="H32:I32"/>
    <mergeCell ref="H31:I31"/>
    <mergeCell ref="H55:I55"/>
    <mergeCell ref="H53:I53"/>
    <mergeCell ref="H52:I52"/>
    <mergeCell ref="B123:E123"/>
    <mergeCell ref="F123:I123"/>
    <mergeCell ref="M107:P107"/>
    <mergeCell ref="B103:E103"/>
    <mergeCell ref="H103:I103"/>
    <mergeCell ref="B104:E104"/>
    <mergeCell ref="H104:I104"/>
    <mergeCell ref="H70:I70"/>
    <mergeCell ref="B70:E70"/>
    <mergeCell ref="B71:E71"/>
    <mergeCell ref="B76:E76"/>
    <mergeCell ref="B75:E75"/>
    <mergeCell ref="H75:I75"/>
    <mergeCell ref="B81:E81"/>
    <mergeCell ref="A74:E74"/>
    <mergeCell ref="A79:E79"/>
    <mergeCell ref="H99:I99"/>
    <mergeCell ref="H88:I88"/>
    <mergeCell ref="H82:I82"/>
    <mergeCell ref="H85:I85"/>
    <mergeCell ref="B77:E77"/>
    <mergeCell ref="A91:E91"/>
    <mergeCell ref="B92:E92"/>
    <mergeCell ref="A95:E95"/>
  </mergeCells>
  <dataValidations count="2">
    <dataValidation type="list" allowBlank="1" showInputMessage="1" showErrorMessage="1" sqref="F35:G37 F101:G104 F80:G82 F92:G93 F96:G98 G38 F75:G77 F58:G63 F49:G55 F44:G46 F85:G89 F39:G41 F66:G72 F28:G32" xr:uid="{00000000-0002-0000-0100-000000000000}">
      <formula1>$K$16:$K$19</formula1>
    </dataValidation>
    <dataValidation allowBlank="1" showInputMessage="1" sqref="F108:I108" xr:uid="{00000000-0002-0000-0100-000001000000}"/>
  </dataValidations>
  <pageMargins left="0.5" right="0" top="0.25" bottom="0.75" header="0.3" footer="0.3"/>
  <pageSetup scale="63" fitToHeight="4" orientation="portrait" r:id="rId1"/>
  <headerFooter alignWithMargins="0">
    <oddFooter>&amp;L&amp;F&amp;R&amp;"-,Regular"&amp;Pof &amp;N</oddFooter>
  </headerFooter>
  <rowBreaks count="2" manualBreakCount="2">
    <brk id="47" max="16383" man="1"/>
    <brk id="78"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F29"/>
  <sheetViews>
    <sheetView workbookViewId="0">
      <selection activeCell="B11" sqref="B11"/>
    </sheetView>
  </sheetViews>
  <sheetFormatPr defaultRowHeight="14.25"/>
  <cols>
    <col min="1" max="1" width="32.375" bestFit="1" customWidth="1"/>
    <col min="2" max="2" width="26.125" customWidth="1"/>
    <col min="3" max="3" width="15.625" customWidth="1"/>
    <col min="4" max="4" width="11.25" customWidth="1"/>
    <col min="5" max="5" width="15.125" customWidth="1"/>
    <col min="6" max="6" width="29.375" customWidth="1"/>
  </cols>
  <sheetData>
    <row r="1" spans="1:6" ht="28.5">
      <c r="B1" s="112" t="s">
        <v>218</v>
      </c>
    </row>
    <row r="2" spans="1:6">
      <c r="D2" t="s">
        <v>219</v>
      </c>
      <c r="E2" t="s">
        <v>219</v>
      </c>
    </row>
    <row r="3" spans="1:6" ht="15.75">
      <c r="A3" s="113" t="s">
        <v>220</v>
      </c>
      <c r="B3" s="132"/>
    </row>
    <row r="4" spans="1:6" ht="15.75">
      <c r="A4" s="113" t="s">
        <v>221</v>
      </c>
      <c r="B4" s="132"/>
    </row>
    <row r="5" spans="1:6" ht="15.75">
      <c r="A5" s="113" t="s">
        <v>221</v>
      </c>
      <c r="B5" s="132"/>
    </row>
    <row r="6" spans="1:6" ht="15.75">
      <c r="A6" s="113" t="s">
        <v>222</v>
      </c>
      <c r="B6" s="186"/>
    </row>
    <row r="8" spans="1:6" ht="18.75">
      <c r="A8" s="114" t="s">
        <v>223</v>
      </c>
      <c r="B8" s="114"/>
    </row>
    <row r="9" spans="1:6" ht="18.75">
      <c r="A9" s="114"/>
      <c r="B9" s="114"/>
    </row>
    <row r="10" spans="1:6" ht="15.75">
      <c r="B10" s="113" t="s">
        <v>224</v>
      </c>
      <c r="C10" s="113" t="s">
        <v>225</v>
      </c>
      <c r="D10" s="113" t="s">
        <v>315</v>
      </c>
      <c r="E10" s="113" t="s">
        <v>226</v>
      </c>
      <c r="F10" s="113" t="s">
        <v>227</v>
      </c>
    </row>
    <row r="11" spans="1:6" ht="15.75">
      <c r="A11" t="s">
        <v>314</v>
      </c>
      <c r="B11" s="192"/>
      <c r="C11" s="192"/>
      <c r="D11" s="192"/>
      <c r="E11" s="192"/>
      <c r="F11" s="192"/>
    </row>
    <row r="12" spans="1:6">
      <c r="A12" t="s">
        <v>316</v>
      </c>
      <c r="B12" s="132"/>
      <c r="C12" s="132"/>
      <c r="D12" s="132"/>
      <c r="E12" s="132"/>
      <c r="F12" s="132"/>
    </row>
    <row r="13" spans="1:6">
      <c r="A13" t="s">
        <v>228</v>
      </c>
      <c r="B13" s="132"/>
      <c r="C13" s="132" t="s">
        <v>219</v>
      </c>
      <c r="D13" s="132" t="s">
        <v>219</v>
      </c>
      <c r="E13" s="132" t="s">
        <v>219</v>
      </c>
      <c r="F13" s="132" t="s">
        <v>219</v>
      </c>
    </row>
    <row r="14" spans="1:6">
      <c r="A14" t="s">
        <v>229</v>
      </c>
      <c r="B14" s="132"/>
      <c r="C14" s="132"/>
      <c r="D14" s="132"/>
      <c r="E14" s="132"/>
      <c r="F14" s="132"/>
    </row>
    <row r="15" spans="1:6">
      <c r="A15" t="s">
        <v>230</v>
      </c>
      <c r="B15" s="132"/>
      <c r="C15" s="132"/>
      <c r="D15" s="132"/>
      <c r="E15" s="132"/>
      <c r="F15" s="132"/>
    </row>
    <row r="16" spans="1:6">
      <c r="A16" t="s">
        <v>231</v>
      </c>
      <c r="B16" s="132"/>
      <c r="C16" s="132"/>
      <c r="D16" s="132"/>
      <c r="E16" s="132"/>
      <c r="F16" s="132"/>
    </row>
    <row r="17" spans="1:6">
      <c r="A17" t="s">
        <v>232</v>
      </c>
      <c r="B17" s="132"/>
      <c r="C17" s="132"/>
      <c r="D17" s="132"/>
      <c r="E17" s="132"/>
      <c r="F17" s="132"/>
    </row>
    <row r="18" spans="1:6">
      <c r="A18" t="s">
        <v>233</v>
      </c>
      <c r="B18" s="132"/>
      <c r="C18" s="132"/>
      <c r="D18" s="132"/>
      <c r="E18" s="132"/>
      <c r="F18" s="132"/>
    </row>
    <row r="19" spans="1:6">
      <c r="A19" t="s">
        <v>234</v>
      </c>
      <c r="B19" s="132"/>
      <c r="C19" s="132"/>
      <c r="D19" s="132"/>
      <c r="E19" s="132"/>
      <c r="F19" s="132"/>
    </row>
    <row r="20" spans="1:6">
      <c r="A20" t="s">
        <v>235</v>
      </c>
      <c r="B20" s="132"/>
      <c r="C20" s="132"/>
      <c r="D20" s="132"/>
      <c r="E20" s="132"/>
      <c r="F20" s="132"/>
    </row>
    <row r="21" spans="1:6">
      <c r="A21" t="s">
        <v>236</v>
      </c>
      <c r="B21" s="132"/>
      <c r="C21" s="132"/>
      <c r="D21" s="132"/>
      <c r="E21" s="132"/>
      <c r="F21" s="132"/>
    </row>
    <row r="22" spans="1:6">
      <c r="A22" t="s">
        <v>237</v>
      </c>
      <c r="B22" s="132"/>
      <c r="C22" s="132"/>
      <c r="D22" s="132"/>
      <c r="E22" s="132"/>
      <c r="F22" s="132"/>
    </row>
    <row r="23" spans="1:6">
      <c r="A23" t="s">
        <v>238</v>
      </c>
      <c r="B23" s="132"/>
      <c r="C23" s="132"/>
      <c r="D23" s="132"/>
      <c r="E23" s="132"/>
      <c r="F23" s="132"/>
    </row>
    <row r="24" spans="1:6">
      <c r="B24" s="132"/>
      <c r="C24" s="132"/>
      <c r="D24" s="132"/>
      <c r="E24" s="132"/>
      <c r="F24" s="132"/>
    </row>
    <row r="25" spans="1:6">
      <c r="A25" t="s">
        <v>239</v>
      </c>
      <c r="B25" s="132"/>
      <c r="C25" s="132"/>
      <c r="D25" s="132"/>
      <c r="E25" s="132"/>
      <c r="F25" s="132"/>
    </row>
    <row r="28" spans="1:6">
      <c r="B28" t="s">
        <v>240</v>
      </c>
    </row>
    <row r="29" spans="1:6">
      <c r="B29" t="s">
        <v>241</v>
      </c>
    </row>
  </sheetData>
  <sheetProtection selectLockedCells="1"/>
  <pageMargins left="0.7" right="0.7" top="0.75" bottom="0.75" header="0.3" footer="0.3"/>
  <pageSetup scale="70" orientation="landscape" r:id="rId1"/>
  <headerFooter>
    <oddFooter>&amp;L&amp;F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53"/>
  <sheetViews>
    <sheetView tabSelected="1" showRuler="0" zoomScale="90" zoomScaleNormal="90" workbookViewId="0">
      <selection activeCell="M6" sqref="M6"/>
    </sheetView>
  </sheetViews>
  <sheetFormatPr defaultColWidth="8.875" defaultRowHeight="12.75"/>
  <cols>
    <col min="1" max="1" width="4.5" style="70" customWidth="1"/>
    <col min="2" max="2" width="9.125" style="3" customWidth="1"/>
    <col min="3" max="3" width="26.25" style="3" customWidth="1"/>
    <col min="4" max="4" width="5.5" style="3" customWidth="1"/>
    <col min="5" max="5" width="35.125" style="3" customWidth="1"/>
    <col min="6" max="6" width="7.75" style="6" customWidth="1"/>
    <col min="7" max="7" width="7.75" style="2" customWidth="1"/>
    <col min="8" max="8" width="12.5" style="2" customWidth="1"/>
    <col min="9" max="9" width="33.25" style="1" customWidth="1"/>
    <col min="10" max="12" width="8.875" style="1" hidden="1" customWidth="1"/>
    <col min="13" max="13" width="33.25" style="1" customWidth="1"/>
    <col min="14" max="16384" width="8.875" style="1"/>
  </cols>
  <sheetData>
    <row r="1" spans="1:13" ht="18.75">
      <c r="A1" s="12"/>
      <c r="B1" s="13"/>
      <c r="C1" s="13"/>
      <c r="D1" s="13"/>
      <c r="E1" s="13"/>
      <c r="F1" s="14"/>
      <c r="G1" s="15"/>
      <c r="H1" s="16"/>
      <c r="I1" s="35"/>
      <c r="M1" s="7"/>
    </row>
    <row r="2" spans="1:13" ht="36.75" customHeight="1" thickBot="1">
      <c r="A2" s="270" t="s">
        <v>294</v>
      </c>
      <c r="B2" s="271"/>
      <c r="C2" s="271"/>
      <c r="D2" s="271"/>
      <c r="E2" s="271"/>
      <c r="F2" s="271"/>
      <c r="G2" s="271"/>
      <c r="H2" s="271"/>
      <c r="I2" s="272"/>
      <c r="M2" s="7"/>
    </row>
    <row r="3" spans="1:13" ht="13.5" thickBot="1">
      <c r="A3" s="8"/>
      <c r="B3" s="9"/>
      <c r="C3" s="9"/>
      <c r="D3" s="9"/>
      <c r="E3" s="9"/>
      <c r="F3" s="10"/>
      <c r="G3" s="11"/>
      <c r="H3" s="11"/>
      <c r="I3" s="7"/>
      <c r="K3" s="36" t="s">
        <v>17</v>
      </c>
      <c r="M3" s="7"/>
    </row>
    <row r="4" spans="1:13" s="4" customFormat="1" ht="29.25" customHeight="1">
      <c r="A4" s="238" t="s">
        <v>10</v>
      </c>
      <c r="B4" s="239"/>
      <c r="C4" s="239"/>
      <c r="D4" s="239"/>
      <c r="E4" s="239"/>
      <c r="F4" s="239"/>
      <c r="G4" s="239"/>
      <c r="H4" s="239"/>
      <c r="I4" s="240"/>
      <c r="K4" s="36" t="s">
        <v>14</v>
      </c>
      <c r="M4" s="7"/>
    </row>
    <row r="5" spans="1:13" s="4" customFormat="1">
      <c r="A5" s="241" t="s">
        <v>4</v>
      </c>
      <c r="B5" s="242"/>
      <c r="C5" s="273">
        <f>'Assessment Form'!C8:D8</f>
        <v>0</v>
      </c>
      <c r="D5" s="273"/>
      <c r="E5" s="37"/>
      <c r="F5" s="37"/>
      <c r="G5" s="38"/>
      <c r="H5" s="37"/>
      <c r="I5" s="123"/>
      <c r="K5" s="36" t="s">
        <v>15</v>
      </c>
      <c r="M5" s="7"/>
    </row>
    <row r="6" spans="1:13" s="4" customFormat="1">
      <c r="A6" s="241" t="s">
        <v>5</v>
      </c>
      <c r="B6" s="242"/>
      <c r="C6" s="274">
        <f>'Assessment Form'!C9:D9</f>
        <v>0</v>
      </c>
      <c r="D6" s="274"/>
      <c r="E6" s="39"/>
      <c r="F6" s="37"/>
      <c r="G6" s="38" t="s">
        <v>11</v>
      </c>
      <c r="H6" s="275">
        <f>'Assessment Form'!H9:I9</f>
        <v>0</v>
      </c>
      <c r="I6" s="276"/>
      <c r="M6" s="7"/>
    </row>
    <row r="7" spans="1:13" s="4" customFormat="1" ht="12.75" customHeight="1">
      <c r="A7" s="241"/>
      <c r="B7" s="242"/>
      <c r="C7" s="40"/>
      <c r="D7" s="40"/>
      <c r="E7" s="39"/>
      <c r="F7" s="37"/>
      <c r="G7" s="41"/>
      <c r="H7" s="42"/>
      <c r="I7" s="43"/>
      <c r="M7" s="7"/>
    </row>
    <row r="8" spans="1:13" s="4" customFormat="1">
      <c r="A8" s="241" t="s">
        <v>12</v>
      </c>
      <c r="B8" s="242"/>
      <c r="C8" s="273">
        <f>'Assessment Form'!C11:D11</f>
        <v>0</v>
      </c>
      <c r="D8" s="273"/>
      <c r="E8" s="39"/>
      <c r="F8" s="37"/>
      <c r="G8" s="38" t="s">
        <v>13</v>
      </c>
      <c r="H8" s="279">
        <f>'Assessment Form'!H11:I11</f>
        <v>0</v>
      </c>
      <c r="I8" s="280"/>
      <c r="M8" s="7"/>
    </row>
    <row r="9" spans="1:13" s="4" customFormat="1" ht="6" customHeight="1" thickBot="1">
      <c r="A9" s="44"/>
      <c r="B9" s="45"/>
      <c r="C9" s="46"/>
      <c r="D9" s="46"/>
      <c r="E9" s="46"/>
      <c r="F9" s="47"/>
      <c r="G9" s="48"/>
      <c r="H9" s="49"/>
      <c r="I9" s="50"/>
      <c r="M9" s="7"/>
    </row>
    <row r="10" spans="1:13" s="4" customFormat="1" ht="6" customHeight="1" thickBot="1">
      <c r="A10" s="51"/>
      <c r="B10" s="51"/>
      <c r="C10" s="39"/>
      <c r="D10" s="39"/>
      <c r="E10" s="39"/>
      <c r="F10" s="37"/>
      <c r="G10" s="41"/>
      <c r="H10" s="38"/>
      <c r="I10" s="52"/>
      <c r="M10" s="7"/>
    </row>
    <row r="11" spans="1:13" s="4" customFormat="1" ht="29.25" customHeight="1">
      <c r="A11" s="238" t="s">
        <v>9</v>
      </c>
      <c r="B11" s="239"/>
      <c r="C11" s="239"/>
      <c r="D11" s="239"/>
      <c r="E11" s="239"/>
      <c r="F11" s="239"/>
      <c r="G11" s="239"/>
      <c r="H11" s="239"/>
      <c r="I11" s="240"/>
      <c r="K11" s="36" t="s">
        <v>69</v>
      </c>
      <c r="M11" s="7"/>
    </row>
    <row r="12" spans="1:13" s="4" customFormat="1" ht="15" customHeight="1">
      <c r="A12" s="241"/>
      <c r="B12" s="242"/>
      <c r="C12" s="39"/>
      <c r="D12" s="39"/>
      <c r="E12" s="39"/>
      <c r="F12" s="37"/>
      <c r="G12" s="53" t="s">
        <v>6</v>
      </c>
      <c r="H12" s="243"/>
      <c r="I12" s="244"/>
      <c r="K12" s="36">
        <v>0</v>
      </c>
      <c r="M12" s="7"/>
    </row>
    <row r="13" spans="1:13" s="4" customFormat="1" ht="12.75" customHeight="1">
      <c r="A13" s="241"/>
      <c r="B13" s="242"/>
      <c r="C13" s="39"/>
      <c r="D13" s="39"/>
      <c r="E13" s="39"/>
      <c r="F13" s="37"/>
      <c r="G13" s="53" t="s">
        <v>7</v>
      </c>
      <c r="H13" s="245"/>
      <c r="I13" s="246"/>
      <c r="K13" s="36">
        <v>1</v>
      </c>
      <c r="M13" s="7"/>
    </row>
    <row r="14" spans="1:13" s="4" customFormat="1" ht="12.75" customHeight="1">
      <c r="A14" s="84"/>
      <c r="B14" s="52"/>
      <c r="C14" s="39"/>
      <c r="D14" s="39"/>
      <c r="E14" s="39"/>
      <c r="F14" s="37"/>
      <c r="G14" s="38" t="s">
        <v>8</v>
      </c>
      <c r="H14" s="247"/>
      <c r="I14" s="248"/>
      <c r="K14" s="36">
        <v>2</v>
      </c>
      <c r="M14" s="7"/>
    </row>
    <row r="15" spans="1:13" s="4" customFormat="1" ht="6" customHeight="1" thickBot="1">
      <c r="A15" s="44"/>
      <c r="B15" s="45"/>
      <c r="C15" s="47"/>
      <c r="D15" s="46"/>
      <c r="E15" s="46"/>
      <c r="F15" s="47"/>
      <c r="G15" s="48"/>
      <c r="H15" s="48"/>
      <c r="I15" s="50"/>
      <c r="M15" s="52"/>
    </row>
    <row r="16" spans="1:13" s="4" customFormat="1" ht="6" customHeight="1">
      <c r="A16" s="55"/>
      <c r="B16" s="39"/>
      <c r="C16" s="39"/>
      <c r="D16" s="39"/>
      <c r="E16" s="39"/>
      <c r="F16" s="37"/>
      <c r="G16" s="41"/>
      <c r="H16" s="41"/>
      <c r="I16" s="52"/>
      <c r="M16" s="52"/>
    </row>
    <row r="17" spans="1:13" s="2" customFormat="1" ht="31.5" customHeight="1" thickBot="1">
      <c r="A17" s="85"/>
      <c r="B17" s="86"/>
      <c r="C17" s="86"/>
      <c r="D17" s="86"/>
      <c r="E17" s="86"/>
      <c r="F17" s="87"/>
      <c r="G17" s="88"/>
      <c r="H17" s="11"/>
      <c r="I17" s="7"/>
      <c r="J17" s="1"/>
      <c r="K17" s="1"/>
      <c r="L17" s="1"/>
      <c r="M17" s="7"/>
    </row>
    <row r="18" spans="1:13" s="81" customFormat="1" ht="29.25" customHeight="1">
      <c r="A18" s="82" t="s">
        <v>139</v>
      </c>
      <c r="B18" s="129" t="s">
        <v>140</v>
      </c>
      <c r="C18" s="278" t="s">
        <v>213</v>
      </c>
      <c r="D18" s="278"/>
      <c r="E18" s="129" t="s">
        <v>137</v>
      </c>
      <c r="F18" s="277" t="s">
        <v>60</v>
      </c>
      <c r="G18" s="277"/>
      <c r="H18" s="83" t="s">
        <v>138</v>
      </c>
      <c r="I18" s="130" t="s">
        <v>288</v>
      </c>
      <c r="J18" s="4"/>
      <c r="K18" s="4"/>
      <c r="L18" s="4"/>
      <c r="M18" s="130" t="s">
        <v>289</v>
      </c>
    </row>
    <row r="19" spans="1:13" s="4" customFormat="1" ht="27.75" customHeight="1">
      <c r="A19" s="100" t="s">
        <v>141</v>
      </c>
      <c r="B19" s="101"/>
      <c r="C19" s="282"/>
      <c r="D19" s="282"/>
      <c r="E19" s="101"/>
      <c r="F19" s="282"/>
      <c r="G19" s="282"/>
      <c r="H19" s="117"/>
      <c r="I19" s="102"/>
      <c r="M19" s="102"/>
    </row>
    <row r="20" spans="1:13" s="4" customFormat="1" ht="27.75" customHeight="1">
      <c r="A20" s="100" t="s">
        <v>142</v>
      </c>
      <c r="B20" s="101"/>
      <c r="C20" s="282"/>
      <c r="D20" s="282"/>
      <c r="E20" s="101"/>
      <c r="F20" s="282"/>
      <c r="G20" s="282"/>
      <c r="H20" s="117"/>
      <c r="I20" s="102"/>
      <c r="M20" s="102"/>
    </row>
    <row r="21" spans="1:13" s="4" customFormat="1" ht="27.75" customHeight="1">
      <c r="A21" s="100" t="s">
        <v>143</v>
      </c>
      <c r="B21" s="101"/>
      <c r="C21" s="282"/>
      <c r="D21" s="282"/>
      <c r="E21" s="101"/>
      <c r="F21" s="282"/>
      <c r="G21" s="282"/>
      <c r="H21" s="117"/>
      <c r="I21" s="102"/>
      <c r="M21" s="102"/>
    </row>
    <row r="22" spans="1:13" s="4" customFormat="1" ht="27.75" customHeight="1">
      <c r="A22" s="100" t="s">
        <v>144</v>
      </c>
      <c r="B22" s="101"/>
      <c r="C22" s="282"/>
      <c r="D22" s="282"/>
      <c r="E22" s="101"/>
      <c r="F22" s="282"/>
      <c r="G22" s="282"/>
      <c r="H22" s="117"/>
      <c r="I22" s="102"/>
      <c r="M22" s="102"/>
    </row>
    <row r="23" spans="1:13" s="4" customFormat="1" ht="27.75" customHeight="1">
      <c r="A23" s="100" t="s">
        <v>145</v>
      </c>
      <c r="B23" s="103"/>
      <c r="C23" s="281"/>
      <c r="D23" s="281"/>
      <c r="E23" s="103"/>
      <c r="F23" s="281"/>
      <c r="G23" s="281"/>
      <c r="H23" s="103"/>
      <c r="I23" s="102"/>
      <c r="M23" s="102"/>
    </row>
    <row r="24" spans="1:13" s="4" customFormat="1" ht="27.75" customHeight="1">
      <c r="A24" s="100" t="s">
        <v>146</v>
      </c>
      <c r="B24" s="104"/>
      <c r="C24" s="283"/>
      <c r="D24" s="283"/>
      <c r="E24" s="104"/>
      <c r="F24" s="283"/>
      <c r="G24" s="283"/>
      <c r="H24" s="117"/>
      <c r="I24" s="102"/>
      <c r="M24" s="102"/>
    </row>
    <row r="25" spans="1:13" s="4" customFormat="1" ht="27.75" customHeight="1">
      <c r="A25" s="100" t="s">
        <v>147</v>
      </c>
      <c r="B25" s="101"/>
      <c r="C25" s="282"/>
      <c r="D25" s="282"/>
      <c r="E25" s="101"/>
      <c r="F25" s="282"/>
      <c r="G25" s="282"/>
      <c r="H25" s="117"/>
      <c r="I25" s="102"/>
      <c r="M25" s="102"/>
    </row>
    <row r="26" spans="1:13" s="4" customFormat="1" ht="27.75" customHeight="1">
      <c r="A26" s="100" t="s">
        <v>148</v>
      </c>
      <c r="B26" s="101"/>
      <c r="C26" s="282"/>
      <c r="D26" s="282"/>
      <c r="E26" s="101"/>
      <c r="F26" s="282"/>
      <c r="G26" s="282"/>
      <c r="H26" s="117"/>
      <c r="I26" s="102"/>
      <c r="M26" s="102"/>
    </row>
    <row r="27" spans="1:13" s="4" customFormat="1" ht="27.75" customHeight="1">
      <c r="A27" s="100" t="s">
        <v>149</v>
      </c>
      <c r="B27" s="101"/>
      <c r="C27" s="282"/>
      <c r="D27" s="282"/>
      <c r="E27" s="101"/>
      <c r="F27" s="282"/>
      <c r="G27" s="282"/>
      <c r="H27" s="117"/>
      <c r="I27" s="102"/>
      <c r="M27" s="102"/>
    </row>
    <row r="28" spans="1:13" s="4" customFormat="1" ht="27.75" customHeight="1">
      <c r="A28" s="100" t="s">
        <v>150</v>
      </c>
      <c r="B28" s="101"/>
      <c r="C28" s="282"/>
      <c r="D28" s="282"/>
      <c r="E28" s="101"/>
      <c r="F28" s="282"/>
      <c r="G28" s="282"/>
      <c r="H28" s="117"/>
      <c r="I28" s="102"/>
      <c r="M28" s="102"/>
    </row>
    <row r="29" spans="1:13" s="4" customFormat="1" ht="27.75" customHeight="1">
      <c r="A29" s="100" t="s">
        <v>151</v>
      </c>
      <c r="B29" s="103"/>
      <c r="C29" s="281"/>
      <c r="D29" s="281"/>
      <c r="E29" s="103"/>
      <c r="F29" s="281"/>
      <c r="G29" s="281"/>
      <c r="H29" s="103"/>
      <c r="I29" s="102"/>
      <c r="M29" s="102"/>
    </row>
    <row r="30" spans="1:13" s="4" customFormat="1" ht="27.75" customHeight="1">
      <c r="A30" s="100" t="s">
        <v>152</v>
      </c>
      <c r="B30" s="103"/>
      <c r="C30" s="281"/>
      <c r="D30" s="281"/>
      <c r="E30" s="103"/>
      <c r="F30" s="281"/>
      <c r="G30" s="281"/>
      <c r="H30" s="103"/>
      <c r="I30" s="102"/>
      <c r="M30" s="102"/>
    </row>
    <row r="31" spans="1:13" s="4" customFormat="1" ht="27.75" customHeight="1" thickBot="1">
      <c r="A31" s="105" t="s">
        <v>153</v>
      </c>
      <c r="B31" s="106"/>
      <c r="C31" s="284"/>
      <c r="D31" s="284"/>
      <c r="E31" s="106"/>
      <c r="F31" s="284"/>
      <c r="G31" s="284"/>
      <c r="H31" s="107"/>
      <c r="I31" s="108"/>
      <c r="M31" s="108"/>
    </row>
    <row r="32" spans="1:13" ht="54" customHeight="1">
      <c r="A32" s="85"/>
      <c r="B32" s="89"/>
      <c r="C32" s="89"/>
      <c r="D32" s="89"/>
      <c r="E32" s="89"/>
      <c r="F32" s="90"/>
      <c r="G32" s="91"/>
      <c r="H32" s="11"/>
      <c r="I32" s="7"/>
      <c r="M32" s="7"/>
    </row>
    <row r="33" spans="1:13" ht="46.5" customHeight="1">
      <c r="A33" s="85"/>
      <c r="B33" s="89"/>
      <c r="C33" s="89"/>
      <c r="D33" s="89"/>
      <c r="E33" s="89"/>
      <c r="F33" s="90"/>
      <c r="G33" s="91"/>
      <c r="H33" s="11"/>
      <c r="I33" s="7"/>
      <c r="M33" s="7"/>
    </row>
    <row r="34" spans="1:13" ht="33" customHeight="1">
      <c r="A34" s="85"/>
      <c r="B34" s="89"/>
      <c r="C34" s="89"/>
      <c r="D34" s="89"/>
      <c r="E34" s="89"/>
      <c r="F34" s="90"/>
      <c r="G34" s="91"/>
      <c r="H34" s="11"/>
      <c r="I34" s="7"/>
      <c r="M34" s="7"/>
    </row>
    <row r="35" spans="1:13" ht="51" customHeight="1">
      <c r="A35" s="8"/>
      <c r="B35" s="9"/>
      <c r="C35" s="9"/>
      <c r="D35" s="9"/>
      <c r="E35" s="9"/>
      <c r="F35" s="10"/>
      <c r="G35" s="18"/>
      <c r="H35" s="19"/>
      <c r="I35" s="7"/>
      <c r="M35" s="7"/>
    </row>
    <row r="36" spans="1:13" ht="28.5" customHeight="1">
      <c r="A36" s="8"/>
      <c r="B36" s="9"/>
      <c r="C36" s="9"/>
      <c r="D36" s="9"/>
      <c r="E36" s="9"/>
      <c r="F36" s="10"/>
      <c r="G36" s="11"/>
      <c r="H36" s="92"/>
      <c r="I36" s="7"/>
      <c r="M36" s="7"/>
    </row>
    <row r="37" spans="1:13" ht="28.5" customHeight="1">
      <c r="A37" s="8"/>
      <c r="B37" s="9"/>
      <c r="C37" s="9"/>
      <c r="D37" s="9"/>
      <c r="E37" s="9"/>
      <c r="F37" s="10"/>
      <c r="G37" s="11"/>
      <c r="H37" s="11"/>
      <c r="I37" s="7"/>
      <c r="M37" s="7"/>
    </row>
    <row r="38" spans="1:13" ht="13.5" customHeight="1">
      <c r="A38" s="8"/>
      <c r="B38" s="9"/>
      <c r="C38" s="9"/>
      <c r="D38" s="9"/>
      <c r="E38" s="9"/>
      <c r="F38" s="10"/>
      <c r="G38" s="11"/>
      <c r="H38" s="11"/>
      <c r="I38" s="7"/>
      <c r="M38" s="7"/>
    </row>
    <row r="39" spans="1:13" ht="13.5" customHeight="1">
      <c r="A39" s="8"/>
      <c r="B39" s="9"/>
      <c r="C39" s="9"/>
      <c r="D39" s="9"/>
      <c r="E39" s="9"/>
      <c r="F39" s="10"/>
      <c r="G39" s="11"/>
      <c r="H39" s="11"/>
      <c r="I39" s="7"/>
      <c r="M39" s="7"/>
    </row>
    <row r="40" spans="1:13" ht="13.5" customHeight="1">
      <c r="A40" s="8"/>
      <c r="B40" s="9"/>
      <c r="C40" s="9"/>
      <c r="D40" s="9"/>
      <c r="E40" s="9"/>
      <c r="F40" s="10"/>
      <c r="G40" s="11"/>
      <c r="H40" s="11"/>
      <c r="I40" s="7"/>
      <c r="M40" s="7"/>
    </row>
    <row r="41" spans="1:13" ht="13.5" customHeight="1">
      <c r="A41" s="8"/>
      <c r="B41" s="9"/>
      <c r="C41" s="9"/>
      <c r="D41" s="9"/>
      <c r="E41" s="9"/>
      <c r="F41" s="10"/>
      <c r="G41" s="11"/>
      <c r="H41" s="11"/>
      <c r="I41" s="7"/>
      <c r="M41" s="7"/>
    </row>
    <row r="42" spans="1:13" ht="13.5" customHeight="1">
      <c r="A42" s="8"/>
      <c r="B42" s="9"/>
      <c r="C42" s="9"/>
      <c r="D42" s="9"/>
      <c r="E42" s="9"/>
      <c r="F42" s="10"/>
      <c r="G42" s="11"/>
      <c r="H42" s="11"/>
      <c r="I42" s="7"/>
      <c r="M42" s="7"/>
    </row>
    <row r="43" spans="1:13" ht="13.5" customHeight="1">
      <c r="A43" s="8"/>
      <c r="B43" s="9"/>
      <c r="C43" s="9"/>
      <c r="D43" s="9"/>
      <c r="E43" s="9"/>
      <c r="F43" s="10"/>
      <c r="G43" s="11"/>
      <c r="H43" s="11"/>
      <c r="I43" s="7"/>
      <c r="M43" s="7"/>
    </row>
    <row r="44" spans="1:13" ht="13.5" customHeight="1">
      <c r="A44" s="8"/>
      <c r="B44" s="9"/>
      <c r="C44" s="9"/>
      <c r="D44" s="9"/>
      <c r="E44" s="9"/>
      <c r="F44" s="10"/>
      <c r="G44" s="11"/>
      <c r="H44" s="11"/>
      <c r="I44" s="7"/>
      <c r="M44" s="7"/>
    </row>
    <row r="45" spans="1:13" ht="13.5" customHeight="1">
      <c r="A45" s="8"/>
      <c r="B45" s="93"/>
      <c r="C45" s="93"/>
      <c r="D45" s="93"/>
      <c r="E45" s="93"/>
      <c r="F45" s="94"/>
      <c r="G45" s="11"/>
      <c r="H45" s="11"/>
      <c r="I45" s="7"/>
      <c r="M45" s="7"/>
    </row>
    <row r="46" spans="1:13" ht="17.25" customHeight="1">
      <c r="A46" s="95"/>
      <c r="B46" s="96"/>
      <c r="C46" s="96"/>
      <c r="D46" s="96"/>
      <c r="E46" s="96"/>
      <c r="F46" s="97"/>
      <c r="G46" s="98"/>
      <c r="H46" s="95"/>
      <c r="I46" s="7"/>
      <c r="M46" s="7"/>
    </row>
    <row r="47" spans="1:13" ht="13.5" customHeight="1">
      <c r="A47" s="95"/>
      <c r="B47" s="96"/>
      <c r="C47" s="96"/>
      <c r="D47" s="96"/>
      <c r="E47" s="96"/>
      <c r="F47" s="97"/>
      <c r="G47" s="98"/>
      <c r="H47" s="95"/>
      <c r="I47" s="7"/>
      <c r="M47" s="7"/>
    </row>
    <row r="48" spans="1:13" ht="25.5" customHeight="1">
      <c r="A48" s="96"/>
      <c r="B48" s="96"/>
      <c r="C48" s="96"/>
      <c r="D48" s="96"/>
      <c r="E48" s="96"/>
      <c r="F48" s="97"/>
      <c r="G48" s="97"/>
      <c r="H48" s="96"/>
      <c r="I48" s="99"/>
      <c r="M48" s="99"/>
    </row>
    <row r="50" ht="13.5" customHeight="1"/>
    <row r="51" ht="13.5" customHeight="1"/>
    <row r="52" ht="13.5" customHeight="1"/>
    <row r="53" ht="13.5" customHeight="1"/>
  </sheetData>
  <sheetProtection selectLockedCells="1"/>
  <mergeCells count="45">
    <mergeCell ref="C19:D19"/>
    <mergeCell ref="F19:G19"/>
    <mergeCell ref="F20:G20"/>
    <mergeCell ref="C31:D31"/>
    <mergeCell ref="C27:D27"/>
    <mergeCell ref="F27:G27"/>
    <mergeCell ref="C28:D28"/>
    <mergeCell ref="F28:G28"/>
    <mergeCell ref="F31:G31"/>
    <mergeCell ref="C29:D29"/>
    <mergeCell ref="F29:G29"/>
    <mergeCell ref="H14:I14"/>
    <mergeCell ref="C30:D30"/>
    <mergeCell ref="F30:G30"/>
    <mergeCell ref="C26:D26"/>
    <mergeCell ref="F26:G26"/>
    <mergeCell ref="C20:D20"/>
    <mergeCell ref="C21:D21"/>
    <mergeCell ref="F21:G21"/>
    <mergeCell ref="F22:G22"/>
    <mergeCell ref="C23:D23"/>
    <mergeCell ref="C22:D22"/>
    <mergeCell ref="C24:D24"/>
    <mergeCell ref="F23:G23"/>
    <mergeCell ref="F24:G24"/>
    <mergeCell ref="C25:D25"/>
    <mergeCell ref="F25:G25"/>
    <mergeCell ref="H8:I8"/>
    <mergeCell ref="A11:I11"/>
    <mergeCell ref="A12:B12"/>
    <mergeCell ref="H12:I12"/>
    <mergeCell ref="A13:B13"/>
    <mergeCell ref="H13:I13"/>
    <mergeCell ref="F18:G18"/>
    <mergeCell ref="C18:D18"/>
    <mergeCell ref="A7:B7"/>
    <mergeCell ref="A8:B8"/>
    <mergeCell ref="C8:D8"/>
    <mergeCell ref="A2:I2"/>
    <mergeCell ref="A4:I4"/>
    <mergeCell ref="A5:B5"/>
    <mergeCell ref="C5:D5"/>
    <mergeCell ref="A6:B6"/>
    <mergeCell ref="C6:D6"/>
    <mergeCell ref="H6:I6"/>
  </mergeCells>
  <pageMargins left="0.25" right="0.25" top="0.25" bottom="0.75" header="0.3" footer="0.3"/>
  <pageSetup scale="72" fitToHeight="4" orientation="landscape" r:id="rId1"/>
  <headerFooter alignWithMargins="0">
    <oddFooter>&amp;L&amp;F&amp;R&amp;"-,Regular"&amp;Pof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K67"/>
  <sheetViews>
    <sheetView showGridLines="0" topLeftCell="A10" zoomScaleNormal="100" workbookViewId="0">
      <selection activeCell="H23" sqref="H23"/>
    </sheetView>
  </sheetViews>
  <sheetFormatPr defaultColWidth="8.875" defaultRowHeight="12.75"/>
  <cols>
    <col min="1" max="1" width="2.75" style="70" customWidth="1"/>
    <col min="2" max="2" width="12.375" style="3" customWidth="1"/>
    <col min="3" max="3" width="22.5" style="3" customWidth="1"/>
    <col min="4" max="4" width="12.5" style="3" customWidth="1"/>
    <col min="5" max="5" width="32.875" style="3" customWidth="1"/>
    <col min="6" max="6" width="5.125" style="6" customWidth="1"/>
    <col min="7" max="7" width="6.5" style="2" customWidth="1"/>
    <col min="8" max="8" width="12.5" style="2" customWidth="1"/>
    <col min="9" max="9" width="16.5" style="1" customWidth="1"/>
    <col min="10" max="12" width="0" style="1" hidden="1" customWidth="1"/>
    <col min="13" max="16384" width="8.875" style="1"/>
  </cols>
  <sheetData>
    <row r="1" spans="1:11" ht="21.75" customHeight="1">
      <c r="A1" s="326" t="s">
        <v>295</v>
      </c>
      <c r="B1" s="327"/>
      <c r="C1" s="327"/>
      <c r="D1" s="327"/>
      <c r="E1" s="327"/>
      <c r="F1" s="327"/>
      <c r="G1" s="327"/>
      <c r="H1" s="327"/>
      <c r="I1" s="328"/>
    </row>
    <row r="2" spans="1:11" ht="15.75" customHeight="1">
      <c r="A2" s="133"/>
      <c r="B2" s="134"/>
      <c r="C2" s="134"/>
      <c r="D2" s="134"/>
      <c r="E2" s="134"/>
      <c r="F2" s="134"/>
      <c r="G2" s="134"/>
      <c r="H2" s="135" t="s">
        <v>59</v>
      </c>
      <c r="I2" s="136">
        <f>SUM(F23:F34)/SUM(G23:G34)</f>
        <v>0</v>
      </c>
      <c r="K2" s="5" t="s">
        <v>16</v>
      </c>
    </row>
    <row r="3" spans="1:11" ht="15.75" customHeight="1" thickBot="1">
      <c r="A3" s="137"/>
      <c r="B3" s="138"/>
      <c r="C3" s="138"/>
      <c r="D3" s="138"/>
      <c r="E3" s="138"/>
      <c r="F3" s="138"/>
      <c r="G3" s="138"/>
      <c r="H3" s="139" t="s">
        <v>202</v>
      </c>
      <c r="I3" s="140">
        <f>SUM(F41:F52)/SUM(G41:G52)</f>
        <v>0</v>
      </c>
      <c r="K3" s="5"/>
    </row>
    <row r="4" spans="1:11" ht="10.5" customHeight="1" thickBot="1">
      <c r="A4" s="8"/>
      <c r="B4" s="9"/>
      <c r="C4" s="9"/>
      <c r="D4" s="9"/>
      <c r="E4" s="9"/>
      <c r="F4" s="10"/>
      <c r="G4" s="11"/>
      <c r="H4" s="11"/>
      <c r="I4" s="7"/>
      <c r="K4" s="36" t="s">
        <v>17</v>
      </c>
    </row>
    <row r="5" spans="1:11" ht="17.25" customHeight="1">
      <c r="A5" s="329" t="s">
        <v>10</v>
      </c>
      <c r="B5" s="330"/>
      <c r="C5" s="330"/>
      <c r="D5" s="330"/>
      <c r="E5" s="330"/>
      <c r="F5" s="330"/>
      <c r="G5" s="330"/>
      <c r="H5" s="330"/>
      <c r="I5" s="331"/>
      <c r="K5" s="36" t="s">
        <v>14</v>
      </c>
    </row>
    <row r="6" spans="1:11" s="4" customFormat="1" ht="17.25" customHeight="1">
      <c r="A6" s="241" t="s">
        <v>4</v>
      </c>
      <c r="B6" s="242"/>
      <c r="C6" s="324">
        <f>'Assessment Form'!C8</f>
        <v>0</v>
      </c>
      <c r="D6" s="324"/>
      <c r="E6" s="37"/>
      <c r="F6" s="37"/>
      <c r="G6" s="38"/>
      <c r="H6" s="37"/>
      <c r="I6" s="141"/>
      <c r="K6" s="36" t="s">
        <v>15</v>
      </c>
    </row>
    <row r="7" spans="1:11" s="4" customFormat="1" ht="17.25" customHeight="1">
      <c r="A7" s="241" t="s">
        <v>5</v>
      </c>
      <c r="B7" s="242"/>
      <c r="C7" s="324">
        <f>'Assessment Form'!C9</f>
        <v>0</v>
      </c>
      <c r="D7" s="324"/>
      <c r="E7" s="39"/>
      <c r="F7" s="37"/>
      <c r="G7" s="38" t="s">
        <v>11</v>
      </c>
      <c r="H7" s="334">
        <f>'Assessment Form'!H9:I9</f>
        <v>0</v>
      </c>
      <c r="I7" s="335"/>
    </row>
    <row r="8" spans="1:11" s="4" customFormat="1" ht="12.75" customHeight="1">
      <c r="A8" s="332"/>
      <c r="B8" s="333"/>
      <c r="C8" s="142"/>
      <c r="D8" s="143"/>
      <c r="E8" s="39"/>
      <c r="F8" s="37"/>
      <c r="G8" s="41"/>
      <c r="H8" s="144"/>
      <c r="I8" s="145"/>
    </row>
    <row r="9" spans="1:11" s="4" customFormat="1" ht="17.25" customHeight="1">
      <c r="A9" s="241" t="s">
        <v>12</v>
      </c>
      <c r="B9" s="242"/>
      <c r="C9" s="325">
        <f>'Assessment Form'!C11</f>
        <v>0</v>
      </c>
      <c r="D9" s="325"/>
      <c r="E9" s="39"/>
      <c r="F9" s="37"/>
      <c r="G9" s="38" t="s">
        <v>13</v>
      </c>
      <c r="H9" s="336">
        <f>'Assessment Form'!H11:I11</f>
        <v>0</v>
      </c>
      <c r="I9" s="337"/>
    </row>
    <row r="10" spans="1:11" s="4" customFormat="1" ht="6" customHeight="1" thickBot="1">
      <c r="A10" s="44"/>
      <c r="B10" s="45"/>
      <c r="C10" s="46"/>
      <c r="D10" s="46"/>
      <c r="E10" s="46"/>
      <c r="F10" s="47"/>
      <c r="G10" s="48"/>
      <c r="H10" s="49"/>
      <c r="I10" s="50"/>
    </row>
    <row r="11" spans="1:11" s="4" customFormat="1" ht="6" customHeight="1" thickBot="1">
      <c r="A11" s="51"/>
      <c r="B11" s="51"/>
      <c r="C11" s="39"/>
      <c r="D11" s="39"/>
      <c r="E11" s="39"/>
      <c r="F11" s="37"/>
      <c r="G11" s="41"/>
      <c r="H11" s="38"/>
      <c r="I11" s="52"/>
    </row>
    <row r="12" spans="1:11" s="4" customFormat="1" ht="17.25" customHeight="1">
      <c r="A12" s="321" t="s">
        <v>203</v>
      </c>
      <c r="B12" s="322"/>
      <c r="C12" s="322"/>
      <c r="D12" s="322"/>
      <c r="E12" s="322"/>
      <c r="F12" s="322"/>
      <c r="G12" s="322"/>
      <c r="H12" s="322"/>
      <c r="I12" s="323"/>
      <c r="K12" s="5">
        <v>0</v>
      </c>
    </row>
    <row r="13" spans="1:11" s="4" customFormat="1" ht="13.5" customHeight="1">
      <c r="A13" s="241"/>
      <c r="B13" s="242"/>
      <c r="C13" s="39"/>
      <c r="D13" s="39"/>
      <c r="E13" s="39"/>
      <c r="F13" s="339" t="s">
        <v>6</v>
      </c>
      <c r="G13" s="339"/>
      <c r="H13" s="341"/>
      <c r="I13" s="335"/>
      <c r="K13" s="36">
        <v>1</v>
      </c>
    </row>
    <row r="14" spans="1:11" s="4" customFormat="1" ht="12.75" customHeight="1">
      <c r="A14" s="241"/>
      <c r="B14" s="242"/>
      <c r="C14" s="39"/>
      <c r="D14" s="39"/>
      <c r="E14" s="39"/>
      <c r="F14" s="242" t="s">
        <v>7</v>
      </c>
      <c r="G14" s="242"/>
      <c r="H14" s="334"/>
      <c r="I14" s="335"/>
      <c r="K14" s="36">
        <v>2</v>
      </c>
    </row>
    <row r="15" spans="1:11" s="4" customFormat="1" ht="12.75" customHeight="1">
      <c r="A15" s="338"/>
      <c r="B15" s="338"/>
      <c r="C15" s="39"/>
      <c r="D15" s="39"/>
      <c r="E15" s="39"/>
      <c r="F15" s="340" t="s">
        <v>8</v>
      </c>
      <c r="G15" s="340"/>
      <c r="H15" s="334"/>
      <c r="I15" s="335"/>
      <c r="K15" s="36"/>
    </row>
    <row r="16" spans="1:11" s="4" customFormat="1" ht="11.25" customHeight="1" thickBot="1">
      <c r="A16" s="44"/>
      <c r="B16" s="45"/>
      <c r="C16" s="46"/>
      <c r="D16" s="46"/>
      <c r="E16" s="46"/>
      <c r="F16" s="47"/>
      <c r="G16" s="48"/>
      <c r="H16" s="48"/>
      <c r="I16" s="50"/>
    </row>
    <row r="17" spans="1:9" s="4" customFormat="1" ht="6" customHeight="1">
      <c r="A17" s="55"/>
      <c r="B17" s="39"/>
      <c r="C17" s="39"/>
      <c r="D17" s="39"/>
      <c r="E17" s="39"/>
      <c r="F17" s="37"/>
      <c r="G17" s="41"/>
      <c r="H17" s="41"/>
      <c r="I17" s="52"/>
    </row>
    <row r="18" spans="1:9" s="4" customFormat="1" ht="7.5" customHeight="1" thickBot="1">
      <c r="A18" s="146"/>
      <c r="B18" s="146"/>
      <c r="C18" s="146"/>
      <c r="D18" s="146"/>
      <c r="E18" s="146"/>
      <c r="F18" s="146"/>
      <c r="G18" s="146"/>
      <c r="H18" s="146"/>
      <c r="I18" s="146"/>
    </row>
    <row r="19" spans="1:9" s="4" customFormat="1" ht="18.75" customHeight="1">
      <c r="A19" s="321" t="s">
        <v>56</v>
      </c>
      <c r="B19" s="322"/>
      <c r="C19" s="322"/>
      <c r="D19" s="322"/>
      <c r="E19" s="322"/>
      <c r="F19" s="322"/>
      <c r="G19" s="322"/>
      <c r="H19" s="322"/>
      <c r="I19" s="323"/>
    </row>
    <row r="20" spans="1:9" s="4" customFormat="1" ht="12.75" customHeight="1">
      <c r="A20" s="147"/>
      <c r="B20" s="148"/>
      <c r="C20" s="148"/>
      <c r="D20" s="148"/>
      <c r="E20" s="149"/>
      <c r="F20" s="149"/>
      <c r="G20" s="149"/>
      <c r="H20" s="149"/>
      <c r="I20" s="150"/>
    </row>
    <row r="21" spans="1:9" s="4" customFormat="1" ht="12.75" customHeight="1">
      <c r="A21" s="151"/>
      <c r="B21" s="152"/>
      <c r="C21" s="152"/>
      <c r="D21" s="152"/>
      <c r="E21" s="304" t="s">
        <v>31</v>
      </c>
      <c r="F21" s="204" t="s">
        <v>32</v>
      </c>
      <c r="G21" s="204"/>
      <c r="H21" s="204"/>
      <c r="I21" s="297" t="s">
        <v>45</v>
      </c>
    </row>
    <row r="22" spans="1:9" s="4" customFormat="1" ht="12.75" customHeight="1">
      <c r="A22" s="151"/>
      <c r="B22" s="152"/>
      <c r="C22" s="152"/>
      <c r="D22" s="152"/>
      <c r="E22" s="304"/>
      <c r="F22" s="153" t="s">
        <v>33</v>
      </c>
      <c r="G22" s="154" t="s">
        <v>34</v>
      </c>
      <c r="H22" s="155" t="s">
        <v>35</v>
      </c>
      <c r="I22" s="298"/>
    </row>
    <row r="23" spans="1:9" s="4" customFormat="1" ht="12.75" customHeight="1">
      <c r="A23" s="151"/>
      <c r="B23" s="152"/>
      <c r="C23" s="152"/>
      <c r="D23" s="152"/>
      <c r="E23" s="156" t="s">
        <v>18</v>
      </c>
      <c r="F23" s="157">
        <f>('Assessment Form'!N33)</f>
        <v>0</v>
      </c>
      <c r="G23" s="158">
        <f>(('Assessment Form'!P33))</f>
        <v>111</v>
      </c>
      <c r="H23" s="159">
        <f>F23/G23</f>
        <v>0</v>
      </c>
      <c r="I23" s="160">
        <f t="shared" ref="I23:I34" si="0">H23</f>
        <v>0</v>
      </c>
    </row>
    <row r="24" spans="1:9" s="4" customFormat="1" ht="12.75" customHeight="1">
      <c r="A24" s="151"/>
      <c r="B24" s="152"/>
      <c r="C24" s="152"/>
      <c r="D24" s="152"/>
      <c r="E24" s="156" t="s">
        <v>19</v>
      </c>
      <c r="F24" s="157">
        <f>('Assessment Form'!N42)</f>
        <v>0</v>
      </c>
      <c r="G24" s="158">
        <f>(('Assessment Form'!P42))</f>
        <v>165</v>
      </c>
      <c r="H24" s="159">
        <f t="shared" ref="H24:H34" si="1">F24/G24</f>
        <v>0</v>
      </c>
      <c r="I24" s="160">
        <f t="shared" si="0"/>
        <v>0</v>
      </c>
    </row>
    <row r="25" spans="1:9" s="4" customFormat="1" ht="12.75" customHeight="1">
      <c r="A25" s="151"/>
      <c r="B25" s="152"/>
      <c r="C25" s="152"/>
      <c r="D25" s="152"/>
      <c r="E25" s="156" t="s">
        <v>277</v>
      </c>
      <c r="F25" s="157">
        <f>('Assessment Form'!N47)</f>
        <v>0</v>
      </c>
      <c r="G25" s="158">
        <f>(('Assessment Form'!P47))</f>
        <v>180</v>
      </c>
      <c r="H25" s="159">
        <f t="shared" si="1"/>
        <v>0</v>
      </c>
      <c r="I25" s="160">
        <f t="shared" si="0"/>
        <v>0</v>
      </c>
    </row>
    <row r="26" spans="1:9" s="4" customFormat="1" ht="12.75" customHeight="1">
      <c r="A26" s="151"/>
      <c r="B26" s="152"/>
      <c r="C26" s="152"/>
      <c r="D26" s="152"/>
      <c r="E26" s="161" t="s">
        <v>267</v>
      </c>
      <c r="F26" s="157">
        <f>('Assessment Form'!N56)</f>
        <v>0</v>
      </c>
      <c r="G26" s="158">
        <f>(('Assessment Form'!P56))</f>
        <v>153</v>
      </c>
      <c r="H26" s="159">
        <f t="shared" si="1"/>
        <v>0</v>
      </c>
      <c r="I26" s="160">
        <f t="shared" si="0"/>
        <v>0</v>
      </c>
    </row>
    <row r="27" spans="1:9" s="4" customFormat="1">
      <c r="A27" s="151"/>
      <c r="B27" s="152"/>
      <c r="C27" s="152"/>
      <c r="D27" s="152"/>
      <c r="E27" s="161" t="s">
        <v>36</v>
      </c>
      <c r="F27" s="157">
        <f>('Assessment Form'!N64)</f>
        <v>0</v>
      </c>
      <c r="G27" s="158">
        <f>(('Assessment Form'!P64))</f>
        <v>120</v>
      </c>
      <c r="H27" s="159">
        <f t="shared" si="1"/>
        <v>0</v>
      </c>
      <c r="I27" s="160">
        <f t="shared" si="0"/>
        <v>0</v>
      </c>
    </row>
    <row r="28" spans="1:9" s="4" customFormat="1" ht="12.75" customHeight="1">
      <c r="A28" s="151"/>
      <c r="B28" s="152"/>
      <c r="C28" s="152"/>
      <c r="D28" s="152"/>
      <c r="E28" s="161" t="s">
        <v>254</v>
      </c>
      <c r="F28" s="157">
        <f>('Assessment Form'!N73)</f>
        <v>0</v>
      </c>
      <c r="G28" s="158">
        <f>(('Assessment Form'!P73))</f>
        <v>150</v>
      </c>
      <c r="H28" s="159">
        <f t="shared" si="1"/>
        <v>0</v>
      </c>
      <c r="I28" s="160">
        <f t="shared" si="0"/>
        <v>0</v>
      </c>
    </row>
    <row r="29" spans="1:9" s="4" customFormat="1" ht="12.75" customHeight="1">
      <c r="A29" s="151"/>
      <c r="B29" s="152"/>
      <c r="C29" s="152"/>
      <c r="D29" s="152"/>
      <c r="E29" s="161" t="s">
        <v>25</v>
      </c>
      <c r="F29" s="157">
        <f>('Assessment Form'!N78)</f>
        <v>0</v>
      </c>
      <c r="G29" s="158">
        <f>(('Assessment Form'!P78))</f>
        <v>72</v>
      </c>
      <c r="H29" s="159">
        <f t="shared" si="1"/>
        <v>0</v>
      </c>
      <c r="I29" s="160">
        <f t="shared" si="0"/>
        <v>0</v>
      </c>
    </row>
    <row r="30" spans="1:9" s="4" customFormat="1" ht="12.75" customHeight="1">
      <c r="A30" s="151"/>
      <c r="B30" s="152"/>
      <c r="C30" s="152"/>
      <c r="D30" s="152"/>
      <c r="E30" s="161" t="s">
        <v>22</v>
      </c>
      <c r="F30" s="157">
        <f>('Assessment Form'!N83)</f>
        <v>0</v>
      </c>
      <c r="G30" s="158">
        <f>(('Assessment Form'!P83))</f>
        <v>54</v>
      </c>
      <c r="H30" s="159">
        <f t="shared" si="1"/>
        <v>0</v>
      </c>
      <c r="I30" s="160">
        <f t="shared" si="0"/>
        <v>0</v>
      </c>
    </row>
    <row r="31" spans="1:9" ht="12.75" customHeight="1">
      <c r="A31" s="151"/>
      <c r="B31" s="152"/>
      <c r="C31" s="152"/>
      <c r="D31" s="152"/>
      <c r="E31" s="161" t="s">
        <v>37</v>
      </c>
      <c r="F31" s="157">
        <f>('Assessment Form'!N90)</f>
        <v>0</v>
      </c>
      <c r="G31" s="158">
        <f>(('Assessment Form'!P90))</f>
        <v>120</v>
      </c>
      <c r="H31" s="159">
        <f t="shared" si="1"/>
        <v>0</v>
      </c>
      <c r="I31" s="160">
        <f t="shared" si="0"/>
        <v>0</v>
      </c>
    </row>
    <row r="32" spans="1:9">
      <c r="A32" s="162"/>
      <c r="B32" s="65"/>
      <c r="C32" s="65"/>
      <c r="D32" s="65"/>
      <c r="E32" s="161" t="s">
        <v>24</v>
      </c>
      <c r="F32" s="157">
        <f>('Assessment Form'!N94)</f>
        <v>0</v>
      </c>
      <c r="G32" s="158">
        <f>(('Assessment Form'!P94))</f>
        <v>36</v>
      </c>
      <c r="H32" s="159">
        <f t="shared" si="1"/>
        <v>0</v>
      </c>
      <c r="I32" s="160">
        <f t="shared" si="0"/>
        <v>0</v>
      </c>
    </row>
    <row r="33" spans="1:9">
      <c r="A33" s="162"/>
      <c r="B33" s="65"/>
      <c r="C33" s="65"/>
      <c r="D33" s="65"/>
      <c r="E33" s="161" t="s">
        <v>38</v>
      </c>
      <c r="F33" s="157">
        <f>('Assessment Form'!N99)</f>
        <v>0</v>
      </c>
      <c r="G33" s="158">
        <f>(('Assessment Form'!P99))</f>
        <v>63</v>
      </c>
      <c r="H33" s="159">
        <f t="shared" si="1"/>
        <v>0</v>
      </c>
      <c r="I33" s="160">
        <f t="shared" si="0"/>
        <v>0</v>
      </c>
    </row>
    <row r="34" spans="1:9">
      <c r="A34" s="162"/>
      <c r="B34" s="65"/>
      <c r="C34" s="65"/>
      <c r="D34" s="65"/>
      <c r="E34" s="161" t="s">
        <v>274</v>
      </c>
      <c r="F34" s="157">
        <f>('Assessment Form'!N105)</f>
        <v>0</v>
      </c>
      <c r="G34" s="158">
        <f>(('Assessment Form'!P105))</f>
        <v>99</v>
      </c>
      <c r="H34" s="159">
        <f t="shared" si="1"/>
        <v>0</v>
      </c>
      <c r="I34" s="160">
        <f t="shared" si="0"/>
        <v>0</v>
      </c>
    </row>
    <row r="35" spans="1:9" ht="17.25" customHeight="1" thickBot="1">
      <c r="A35" s="163"/>
      <c r="B35" s="164"/>
      <c r="C35" s="164"/>
      <c r="D35" s="164"/>
      <c r="E35" s="164" t="s">
        <v>282</v>
      </c>
      <c r="F35" s="165"/>
      <c r="G35" s="165"/>
      <c r="H35" s="164" t="s">
        <v>281</v>
      </c>
      <c r="I35" s="166">
        <f>SUM(F23:F34)</f>
        <v>0</v>
      </c>
    </row>
    <row r="36" spans="1:9" ht="12.75" customHeight="1" thickBot="1">
      <c r="A36" s="167"/>
      <c r="B36" s="168"/>
      <c r="C36" s="168"/>
      <c r="D36" s="168"/>
      <c r="E36" s="168"/>
      <c r="F36" s="169"/>
      <c r="G36" s="169"/>
      <c r="H36" s="168"/>
      <c r="I36" s="7"/>
    </row>
    <row r="37" spans="1:9" s="4" customFormat="1" ht="18" customHeight="1">
      <c r="A37" s="321" t="s">
        <v>204</v>
      </c>
      <c r="B37" s="322"/>
      <c r="C37" s="322"/>
      <c r="D37" s="322"/>
      <c r="E37" s="322"/>
      <c r="F37" s="322"/>
      <c r="G37" s="322"/>
      <c r="H37" s="322"/>
      <c r="I37" s="323"/>
    </row>
    <row r="38" spans="1:9" ht="12.75" customHeight="1">
      <c r="A38" s="162"/>
      <c r="B38" s="65"/>
      <c r="C38" s="65"/>
      <c r="D38" s="65"/>
      <c r="E38" s="65"/>
      <c r="F38" s="66"/>
      <c r="G38" s="66"/>
      <c r="H38" s="65"/>
      <c r="I38" s="170"/>
    </row>
    <row r="39" spans="1:9">
      <c r="A39" s="171"/>
      <c r="B39" s="68"/>
      <c r="C39" s="68"/>
      <c r="D39" s="68"/>
      <c r="E39" s="304" t="s">
        <v>31</v>
      </c>
      <c r="F39" s="204" t="s">
        <v>32</v>
      </c>
      <c r="G39" s="204"/>
      <c r="H39" s="204"/>
      <c r="I39" s="297" t="s">
        <v>45</v>
      </c>
    </row>
    <row r="40" spans="1:9" ht="12.75" customHeight="1">
      <c r="A40" s="172"/>
      <c r="B40" s="62"/>
      <c r="C40" s="62"/>
      <c r="D40" s="62"/>
      <c r="E40" s="304"/>
      <c r="F40" s="153" t="s">
        <v>33</v>
      </c>
      <c r="G40" s="154" t="s">
        <v>34</v>
      </c>
      <c r="H40" s="155" t="s">
        <v>35</v>
      </c>
      <c r="I40" s="298"/>
    </row>
    <row r="41" spans="1:9" s="4" customFormat="1" ht="13.5" customHeight="1">
      <c r="A41" s="173"/>
      <c r="B41" s="174"/>
      <c r="C41" s="174"/>
      <c r="D41" s="174"/>
      <c r="E41" s="156" t="s">
        <v>18</v>
      </c>
      <c r="F41" s="125">
        <f>('Assessment Form'!O33)</f>
        <v>0</v>
      </c>
      <c r="G41" s="158">
        <f>(('Assessment Form'!P33))</f>
        <v>111</v>
      </c>
      <c r="H41" s="159">
        <f>F41/G41</f>
        <v>0</v>
      </c>
      <c r="I41" s="160">
        <f t="shared" ref="I41:I52" si="2">H41</f>
        <v>0</v>
      </c>
    </row>
    <row r="42" spans="1:9" s="4" customFormat="1" ht="13.5" customHeight="1">
      <c r="A42" s="173"/>
      <c r="B42" s="174"/>
      <c r="C42" s="174"/>
      <c r="D42" s="174"/>
      <c r="E42" s="156" t="s">
        <v>19</v>
      </c>
      <c r="F42" s="157">
        <f>('Assessment Form'!O42)</f>
        <v>0</v>
      </c>
      <c r="G42" s="158">
        <f>(('Assessment Form'!P42))</f>
        <v>165</v>
      </c>
      <c r="H42" s="159">
        <f t="shared" ref="H42:H52" si="3">F42/G42</f>
        <v>0</v>
      </c>
      <c r="I42" s="160">
        <f t="shared" si="2"/>
        <v>0</v>
      </c>
    </row>
    <row r="43" spans="1:9" s="4" customFormat="1" ht="13.5" customHeight="1">
      <c r="A43" s="173"/>
      <c r="B43" s="174"/>
      <c r="C43" s="174"/>
      <c r="D43" s="174"/>
      <c r="E43" s="156" t="s">
        <v>277</v>
      </c>
      <c r="F43" s="157">
        <f>('Assessment Form'!O47)</f>
        <v>0</v>
      </c>
      <c r="G43" s="158">
        <f>(('Assessment Form'!P47))</f>
        <v>180</v>
      </c>
      <c r="H43" s="159">
        <f t="shared" si="3"/>
        <v>0</v>
      </c>
      <c r="I43" s="160">
        <f t="shared" si="2"/>
        <v>0</v>
      </c>
    </row>
    <row r="44" spans="1:9" s="4" customFormat="1" ht="13.5" customHeight="1">
      <c r="A44" s="173"/>
      <c r="B44" s="175"/>
      <c r="C44" s="175"/>
      <c r="D44" s="175"/>
      <c r="E44" s="161" t="s">
        <v>267</v>
      </c>
      <c r="F44" s="157">
        <f>('Assessment Form'!O56)</f>
        <v>0</v>
      </c>
      <c r="G44" s="158">
        <f>(('Assessment Form'!P56))</f>
        <v>153</v>
      </c>
      <c r="H44" s="159">
        <f t="shared" si="3"/>
        <v>0</v>
      </c>
      <c r="I44" s="160">
        <f t="shared" si="2"/>
        <v>0</v>
      </c>
    </row>
    <row r="45" spans="1:9" s="4" customFormat="1">
      <c r="A45" s="173"/>
      <c r="B45" s="175"/>
      <c r="C45" s="175"/>
      <c r="D45" s="175"/>
      <c r="E45" s="161" t="s">
        <v>125</v>
      </c>
      <c r="F45" s="157">
        <f>('Assessment Form'!O64)</f>
        <v>0</v>
      </c>
      <c r="G45" s="158">
        <f>(('Assessment Form'!P64))</f>
        <v>120</v>
      </c>
      <c r="H45" s="159">
        <f t="shared" si="3"/>
        <v>0</v>
      </c>
      <c r="I45" s="160">
        <f t="shared" si="2"/>
        <v>0</v>
      </c>
    </row>
    <row r="46" spans="1:9" s="4" customFormat="1" ht="13.5" customHeight="1">
      <c r="A46" s="173"/>
      <c r="B46" s="175"/>
      <c r="C46" s="175"/>
      <c r="D46" s="175"/>
      <c r="E46" s="161" t="s">
        <v>254</v>
      </c>
      <c r="F46" s="157">
        <f>('Assessment Form'!O73)</f>
        <v>0</v>
      </c>
      <c r="G46" s="158">
        <f>(('Assessment Form'!P73))</f>
        <v>150</v>
      </c>
      <c r="H46" s="159">
        <f t="shared" si="3"/>
        <v>0</v>
      </c>
      <c r="I46" s="160">
        <f t="shared" si="2"/>
        <v>0</v>
      </c>
    </row>
    <row r="47" spans="1:9" s="4" customFormat="1" ht="13.5" customHeight="1">
      <c r="A47" s="173"/>
      <c r="B47" s="175"/>
      <c r="C47" s="175"/>
      <c r="D47" s="175"/>
      <c r="E47" s="161" t="s">
        <v>25</v>
      </c>
      <c r="F47" s="157">
        <f>('Assessment Form'!O78)</f>
        <v>0</v>
      </c>
      <c r="G47" s="158">
        <f>(('Assessment Form'!P78))</f>
        <v>72</v>
      </c>
      <c r="H47" s="159">
        <f t="shared" si="3"/>
        <v>0</v>
      </c>
      <c r="I47" s="160">
        <f t="shared" si="2"/>
        <v>0</v>
      </c>
    </row>
    <row r="48" spans="1:9" s="4" customFormat="1" ht="13.5" customHeight="1">
      <c r="A48" s="173"/>
      <c r="B48" s="175"/>
      <c r="C48" s="175"/>
      <c r="D48" s="175"/>
      <c r="E48" s="161" t="s">
        <v>22</v>
      </c>
      <c r="F48" s="157">
        <f>('Assessment Form'!O83)</f>
        <v>0</v>
      </c>
      <c r="G48" s="158">
        <f>(('Assessment Form'!P83))</f>
        <v>54</v>
      </c>
      <c r="H48" s="159">
        <f t="shared" si="3"/>
        <v>0</v>
      </c>
      <c r="I48" s="160">
        <f t="shared" si="2"/>
        <v>0</v>
      </c>
    </row>
    <row r="49" spans="1:9" s="4" customFormat="1">
      <c r="A49" s="173"/>
      <c r="B49" s="175"/>
      <c r="C49" s="175"/>
      <c r="D49" s="175"/>
      <c r="E49" s="161" t="s">
        <v>37</v>
      </c>
      <c r="F49" s="157">
        <f>('Assessment Form'!O90)</f>
        <v>0</v>
      </c>
      <c r="G49" s="158">
        <f>(('Assessment Form'!P90))</f>
        <v>120</v>
      </c>
      <c r="H49" s="159">
        <f t="shared" si="3"/>
        <v>0</v>
      </c>
      <c r="I49" s="160">
        <f t="shared" si="2"/>
        <v>0</v>
      </c>
    </row>
    <row r="50" spans="1:9" s="4" customFormat="1" ht="13.5" customHeight="1">
      <c r="A50" s="173"/>
      <c r="B50" s="175"/>
      <c r="C50" s="175"/>
      <c r="D50" s="175"/>
      <c r="E50" s="161" t="s">
        <v>24</v>
      </c>
      <c r="F50" s="157">
        <f>('Assessment Form'!O94)</f>
        <v>0</v>
      </c>
      <c r="G50" s="158">
        <f>(('Assessment Form'!P94))</f>
        <v>36</v>
      </c>
      <c r="H50" s="159">
        <f t="shared" si="3"/>
        <v>0</v>
      </c>
      <c r="I50" s="160">
        <f t="shared" si="2"/>
        <v>0</v>
      </c>
    </row>
    <row r="51" spans="1:9" s="4" customFormat="1" ht="13.5" customHeight="1">
      <c r="A51" s="173"/>
      <c r="B51" s="175"/>
      <c r="C51" s="175"/>
      <c r="D51" s="175"/>
      <c r="E51" s="161" t="s">
        <v>38</v>
      </c>
      <c r="F51" s="157">
        <f>('Assessment Form'!O99)</f>
        <v>0</v>
      </c>
      <c r="G51" s="158">
        <f>(('Assessment Form'!P99))</f>
        <v>63</v>
      </c>
      <c r="H51" s="159">
        <f t="shared" si="3"/>
        <v>0</v>
      </c>
      <c r="I51" s="160">
        <f t="shared" si="2"/>
        <v>0</v>
      </c>
    </row>
    <row r="52" spans="1:9" s="4" customFormat="1" ht="13.5" customHeight="1">
      <c r="A52" s="173"/>
      <c r="B52" s="175"/>
      <c r="C52" s="175"/>
      <c r="D52" s="175"/>
      <c r="E52" s="161" t="s">
        <v>274</v>
      </c>
      <c r="F52" s="157">
        <f>('Assessment Form'!O105)</f>
        <v>0</v>
      </c>
      <c r="G52" s="158">
        <f>(('Assessment Form'!P105))</f>
        <v>99</v>
      </c>
      <c r="H52" s="159">
        <f t="shared" si="3"/>
        <v>0</v>
      </c>
      <c r="I52" s="160">
        <f t="shared" si="2"/>
        <v>0</v>
      </c>
    </row>
    <row r="53" spans="1:9" ht="13.5" thickBot="1">
      <c r="A53" s="176"/>
      <c r="B53" s="23"/>
      <c r="C53" s="23"/>
      <c r="D53" s="23"/>
      <c r="E53" s="164" t="s">
        <v>282</v>
      </c>
      <c r="F53" s="24"/>
      <c r="G53" s="177"/>
      <c r="H53" s="164" t="s">
        <v>281</v>
      </c>
      <c r="I53" s="178">
        <f>SUM(F41:F52)</f>
        <v>0</v>
      </c>
    </row>
    <row r="54" spans="1:9" ht="9.75" customHeight="1" thickBot="1">
      <c r="A54" s="30"/>
      <c r="B54" s="30"/>
      <c r="C54" s="30"/>
      <c r="D54" s="30"/>
      <c r="E54" s="30"/>
      <c r="F54" s="30"/>
      <c r="G54" s="30"/>
      <c r="H54" s="30"/>
      <c r="I54" s="30"/>
    </row>
    <row r="55" spans="1:9" ht="25.5" customHeight="1" thickBot="1">
      <c r="A55" s="196" t="s">
        <v>40</v>
      </c>
      <c r="B55" s="197"/>
      <c r="C55" s="197"/>
      <c r="D55" s="197"/>
      <c r="E55" s="197"/>
      <c r="F55" s="197"/>
      <c r="G55" s="197"/>
      <c r="H55" s="197"/>
      <c r="I55" s="198"/>
    </row>
    <row r="56" spans="1:9">
      <c r="A56" s="179"/>
      <c r="B56" s="9"/>
      <c r="C56" s="9"/>
      <c r="D56" s="9"/>
      <c r="E56" s="9"/>
      <c r="F56" s="10"/>
      <c r="G56" s="11"/>
      <c r="H56" s="11"/>
      <c r="I56" s="180"/>
    </row>
    <row r="57" spans="1:9">
      <c r="A57" s="299" t="s">
        <v>41</v>
      </c>
      <c r="B57" s="199"/>
      <c r="C57" s="124" t="s">
        <v>39</v>
      </c>
      <c r="D57" s="204" t="s">
        <v>43</v>
      </c>
      <c r="E57" s="204"/>
      <c r="F57" s="204"/>
      <c r="G57" s="204"/>
      <c r="H57" s="204"/>
      <c r="I57" s="300"/>
    </row>
    <row r="58" spans="1:9">
      <c r="A58" s="301"/>
      <c r="B58" s="302"/>
      <c r="C58" s="302"/>
      <c r="D58" s="302"/>
      <c r="E58" s="302"/>
      <c r="F58" s="302"/>
      <c r="G58" s="302"/>
      <c r="H58" s="302"/>
      <c r="I58" s="303"/>
    </row>
    <row r="59" spans="1:9" s="4" customFormat="1" ht="15" customHeight="1">
      <c r="A59" s="293" t="s">
        <v>117</v>
      </c>
      <c r="B59" s="294"/>
      <c r="C59" s="288" t="s">
        <v>118</v>
      </c>
      <c r="D59" s="290" t="s">
        <v>55</v>
      </c>
      <c r="E59" s="290"/>
      <c r="F59" s="290"/>
      <c r="G59" s="290"/>
      <c r="H59" s="290"/>
      <c r="I59" s="291"/>
    </row>
    <row r="60" spans="1:9" s="4" customFormat="1" ht="19.5" customHeight="1">
      <c r="A60" s="295"/>
      <c r="B60" s="296"/>
      <c r="C60" s="289"/>
      <c r="D60" s="285" t="s">
        <v>54</v>
      </c>
      <c r="E60" s="286"/>
      <c r="F60" s="286"/>
      <c r="G60" s="286"/>
      <c r="H60" s="286"/>
      <c r="I60" s="287"/>
    </row>
    <row r="61" spans="1:9" s="4" customFormat="1" ht="36.75" customHeight="1">
      <c r="A61" s="293" t="s">
        <v>123</v>
      </c>
      <c r="B61" s="294"/>
      <c r="C61" s="288" t="s">
        <v>119</v>
      </c>
      <c r="D61" s="292" t="s">
        <v>133</v>
      </c>
      <c r="E61" s="290"/>
      <c r="F61" s="290"/>
      <c r="G61" s="290"/>
      <c r="H61" s="290"/>
      <c r="I61" s="291"/>
    </row>
    <row r="62" spans="1:9" s="4" customFormat="1" ht="31.5" customHeight="1">
      <c r="A62" s="295"/>
      <c r="B62" s="296"/>
      <c r="C62" s="289"/>
      <c r="D62" s="285" t="s">
        <v>57</v>
      </c>
      <c r="E62" s="286"/>
      <c r="F62" s="286"/>
      <c r="G62" s="286"/>
      <c r="H62" s="286"/>
      <c r="I62" s="287"/>
    </row>
    <row r="63" spans="1:9" s="4" customFormat="1" ht="29.25" customHeight="1">
      <c r="A63" s="314" t="s">
        <v>124</v>
      </c>
      <c r="B63" s="315"/>
      <c r="C63" s="318" t="s">
        <v>120</v>
      </c>
      <c r="D63" s="292" t="s">
        <v>134</v>
      </c>
      <c r="E63" s="290"/>
      <c r="F63" s="290"/>
      <c r="G63" s="290"/>
      <c r="H63" s="290"/>
      <c r="I63" s="291"/>
    </row>
    <row r="64" spans="1:9" s="4" customFormat="1" ht="29.25" customHeight="1">
      <c r="A64" s="316"/>
      <c r="B64" s="317"/>
      <c r="C64" s="319"/>
      <c r="D64" s="320" t="s">
        <v>135</v>
      </c>
      <c r="E64" s="286"/>
      <c r="F64" s="286"/>
      <c r="G64" s="286"/>
      <c r="H64" s="286"/>
      <c r="I64" s="287"/>
    </row>
    <row r="65" spans="1:9" s="4" customFormat="1" ht="39" customHeight="1">
      <c r="A65" s="310" t="s">
        <v>116</v>
      </c>
      <c r="B65" s="311"/>
      <c r="C65" s="311" t="s">
        <v>121</v>
      </c>
      <c r="D65" s="292" t="s">
        <v>291</v>
      </c>
      <c r="E65" s="290"/>
      <c r="F65" s="290"/>
      <c r="G65" s="290"/>
      <c r="H65" s="290"/>
      <c r="I65" s="291"/>
    </row>
    <row r="66" spans="1:9" s="4" customFormat="1" ht="22.5" customHeight="1" thickBot="1">
      <c r="A66" s="312"/>
      <c r="B66" s="313"/>
      <c r="C66" s="313"/>
      <c r="D66" s="305" t="s">
        <v>136</v>
      </c>
      <c r="E66" s="306"/>
      <c r="F66" s="306"/>
      <c r="G66" s="306"/>
      <c r="H66" s="306"/>
      <c r="I66" s="307"/>
    </row>
    <row r="67" spans="1:9">
      <c r="A67" s="309"/>
      <c r="B67" s="309"/>
      <c r="D67" s="308"/>
      <c r="E67" s="308"/>
    </row>
  </sheetData>
  <sheetProtection selectLockedCells="1" selectUnlockedCells="1"/>
  <mergeCells count="51">
    <mergeCell ref="A15:B15"/>
    <mergeCell ref="A12:I12"/>
    <mergeCell ref="A13:B13"/>
    <mergeCell ref="A14:B14"/>
    <mergeCell ref="F13:G13"/>
    <mergeCell ref="F14:G14"/>
    <mergeCell ref="F15:G15"/>
    <mergeCell ref="H13:I13"/>
    <mergeCell ref="H14:I14"/>
    <mergeCell ref="H15:I15"/>
    <mergeCell ref="C6:D6"/>
    <mergeCell ref="C7:D7"/>
    <mergeCell ref="C9:D9"/>
    <mergeCell ref="A9:B9"/>
    <mergeCell ref="A1:I1"/>
    <mergeCell ref="A5:I5"/>
    <mergeCell ref="A6:B6"/>
    <mergeCell ref="A7:B7"/>
    <mergeCell ref="A8:B8"/>
    <mergeCell ref="H7:I7"/>
    <mergeCell ref="H9:I9"/>
    <mergeCell ref="E21:E22"/>
    <mergeCell ref="F21:H21"/>
    <mergeCell ref="I21:I22"/>
    <mergeCell ref="A19:I19"/>
    <mergeCell ref="A37:I37"/>
    <mergeCell ref="D65:I65"/>
    <mergeCell ref="D66:I66"/>
    <mergeCell ref="D62:I62"/>
    <mergeCell ref="D67:E67"/>
    <mergeCell ref="A67:B67"/>
    <mergeCell ref="A65:B66"/>
    <mergeCell ref="C65:C66"/>
    <mergeCell ref="A63:B64"/>
    <mergeCell ref="D63:I63"/>
    <mergeCell ref="C63:C64"/>
    <mergeCell ref="D64:I64"/>
    <mergeCell ref="A61:B62"/>
    <mergeCell ref="C61:C62"/>
    <mergeCell ref="I39:I40"/>
    <mergeCell ref="A55:I55"/>
    <mergeCell ref="A57:B57"/>
    <mergeCell ref="D57:I57"/>
    <mergeCell ref="A58:I58"/>
    <mergeCell ref="F39:H39"/>
    <mergeCell ref="E39:E40"/>
    <mergeCell ref="D60:I60"/>
    <mergeCell ref="C59:C60"/>
    <mergeCell ref="D59:I59"/>
    <mergeCell ref="D61:I61"/>
    <mergeCell ref="A59:B60"/>
  </mergeCells>
  <conditionalFormatting sqref="I2">
    <cfRule type="expression" dxfId="7" priority="2" stopIfTrue="1">
      <formula>$H$26&lt;0.4</formula>
    </cfRule>
  </conditionalFormatting>
  <conditionalFormatting sqref="I2:I3 I23:I34 I41:I52">
    <cfRule type="cellIs" dxfId="6" priority="3" operator="lessThan">
      <formula>0.4</formula>
    </cfRule>
    <cfRule type="cellIs" dxfId="5" priority="4" operator="between">
      <formula>0.4</formula>
      <formula>0.59</formula>
    </cfRule>
    <cfRule type="cellIs" dxfId="4" priority="5" operator="greaterThan">
      <formula>0.59</formula>
    </cfRule>
  </conditionalFormatting>
  <conditionalFormatting sqref="I3">
    <cfRule type="expression" dxfId="3" priority="1" stopIfTrue="1">
      <formula>$H$44&lt;0.4</formula>
    </cfRule>
  </conditionalFormatting>
  <conditionalFormatting sqref="I23:I34 I41:I52">
    <cfRule type="cellIs" dxfId="2" priority="9" operator="lessThan">
      <formula>0.33</formula>
    </cfRule>
    <cfRule type="cellIs" dxfId="1" priority="10" operator="between">
      <formula>0.33</formula>
      <formula>0.66</formula>
    </cfRule>
    <cfRule type="cellIs" dxfId="0" priority="11" operator="greaterThan">
      <formula>0.66</formula>
    </cfRule>
  </conditionalFormatting>
  <printOptions horizontalCentered="1" verticalCentered="1"/>
  <pageMargins left="0.25" right="0.25" top="0.25" bottom="0.75" header="0.3" footer="0.3"/>
  <pageSetup scale="74" orientation="portrait" r:id="rId1"/>
  <headerFooter alignWithMargins="0">
    <oddFooter>&amp;L&amp;F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D8"/>
  <sheetViews>
    <sheetView zoomScaleNormal="100" workbookViewId="0">
      <selection activeCell="D2" sqref="D2"/>
    </sheetView>
  </sheetViews>
  <sheetFormatPr defaultColWidth="8.75" defaultRowHeight="15.75"/>
  <cols>
    <col min="1" max="1" width="40.5" style="188" bestFit="1" customWidth="1"/>
    <col min="2" max="2" width="36.5" style="188" customWidth="1"/>
    <col min="3" max="4" width="9.5" style="188" bestFit="1" customWidth="1"/>
    <col min="5" max="16384" width="8.75" style="188"/>
  </cols>
  <sheetData>
    <row r="2" spans="1:4">
      <c r="A2" s="188" t="s">
        <v>297</v>
      </c>
      <c r="C2" s="189" t="s">
        <v>300</v>
      </c>
      <c r="D2" s="189" t="s">
        <v>298</v>
      </c>
    </row>
    <row r="4" spans="1:4">
      <c r="A4" s="191" t="s">
        <v>302</v>
      </c>
    </row>
    <row r="5" spans="1:4" ht="62.45" customHeight="1">
      <c r="A5" s="187" t="s">
        <v>299</v>
      </c>
      <c r="B5" s="190"/>
    </row>
    <row r="6" spans="1:4" ht="62.45" customHeight="1">
      <c r="A6" s="187" t="s">
        <v>303</v>
      </c>
      <c r="B6" s="190"/>
    </row>
    <row r="7" spans="1:4" ht="62.45" customHeight="1">
      <c r="A7" s="187" t="s">
        <v>301</v>
      </c>
      <c r="B7" s="190"/>
    </row>
    <row r="8" spans="1:4" ht="31.15" customHeight="1">
      <c r="A8" s="187"/>
      <c r="B8" s="189"/>
    </row>
  </sheetData>
  <sheetProtection selectLockedCells="1"/>
  <pageMargins left="0.7" right="0.7" top="0.75" bottom="0.75" header="0.3" footer="0.3"/>
  <pageSetup scale="88" orientation="portrait" r:id="rId1"/>
  <headerFooter>
    <oddFooter>&amp;L&amp;F&amp;R&amp;A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
  <sheetViews>
    <sheetView workbookViewId="0"/>
  </sheetViews>
  <sheetFormatPr defaultRowHeight="14.25"/>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4933815BA0D84690C41CF7D916EB56" ma:contentTypeVersion="17" ma:contentTypeDescription="Create a new document." ma:contentTypeScope="" ma:versionID="aab6078e30d7b3d2aa4c871e5e3f05a4">
  <xsd:schema xmlns:xsd="http://www.w3.org/2001/XMLSchema" xmlns:p="http://schemas.microsoft.com/office/2006/metadata/properties" targetNamespace="http://schemas.microsoft.com/office/2006/metadata/properties" ma:root="true" ma:fieldsID="496643d44618c8399748eb4e6afd7f7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345B90-EED3-43E4-9AD4-4DAA72FBA8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F18854D-3ABA-42DF-BF1A-C20DC80916C5}">
  <ds:schemaRefs>
    <ds:schemaRef ds:uri="http://schemas.microsoft.com/office/2006/metadata/longProperties"/>
  </ds:schemaRefs>
</ds:datastoreItem>
</file>

<file path=customXml/itemProps3.xml><?xml version="1.0" encoding="utf-8"?>
<ds:datastoreItem xmlns:ds="http://schemas.openxmlformats.org/officeDocument/2006/customXml" ds:itemID="{3F130394-A649-467A-BC12-3F06194180B8}">
  <ds:schemaRef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http://purl.org/dc/elements/1.1/"/>
    <ds:schemaRef ds:uri="http://www.w3.org/XML/1998/namespace"/>
    <ds:schemaRef ds:uri="http://schemas.microsoft.com/office/infopath/2007/PartnerControls"/>
  </ds:schemaRefs>
</ds:datastoreItem>
</file>

<file path=customXml/itemProps4.xml><?xml version="1.0" encoding="utf-8"?>
<ds:datastoreItem xmlns:ds="http://schemas.openxmlformats.org/officeDocument/2006/customXml" ds:itemID="{915200B5-C521-4B5E-8D58-4AC5FC6A3C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Instruction</vt:lpstr>
      <vt:lpstr>Assessment Form</vt:lpstr>
      <vt:lpstr>Supplier Key Personnel Form</vt:lpstr>
      <vt:lpstr>Corrective Action</vt:lpstr>
      <vt:lpstr>Scoring Summary </vt:lpstr>
      <vt:lpstr>P&amp;S NEW SUPPLIER SIGN OFF</vt:lpstr>
      <vt:lpstr>Additional Comments</vt:lpstr>
      <vt:lpstr>'Assessment Form'!Print_Area</vt:lpstr>
      <vt:lpstr>'Corrective Action'!Print_Area</vt:lpstr>
    </vt:vector>
  </TitlesOfParts>
  <Company>Cooper Industries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On-Site Assessment Template</dc:title>
  <dc:creator>Jeff DeTone</dc:creator>
  <cp:lastModifiedBy>Mercer, Danette</cp:lastModifiedBy>
  <cp:lastPrinted>2025-04-30T14:31:38Z</cp:lastPrinted>
  <dcterms:created xsi:type="dcterms:W3CDTF">2000-02-25T00:27:17Z</dcterms:created>
  <dcterms:modified xsi:type="dcterms:W3CDTF">2025-04-30T19:28:39Z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0x010100B34933815BA0D84690C41CF7D916EB56</vt:lpwstr>
  </property>
  <property fmtid="{D5CDD505-2E9C-101B-9397-08002B2CF9AE}" pid="3" name="ContentType">
    <vt:lpwstr>Document</vt:lpwstr>
  </property>
  <property fmtid="{D5CDD505-2E9C-101B-9397-08002B2CF9AE}" pid="4" name="_NewReviewCycle">
    <vt:lpwstr/>
  </property>
</Properties>
</file>